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TMeasham\Desktop\"/>
    </mc:Choice>
  </mc:AlternateContent>
  <xr:revisionPtr revIDLastSave="0" documentId="13_ncr:1_{8976152A-1C00-432D-A6B9-F760F2D28B47}" xr6:coauthVersionLast="43" xr6:coauthVersionMax="43" xr10:uidLastSave="{00000000-0000-0000-0000-000000000000}"/>
  <bookViews>
    <workbookView xWindow="-110" yWindow="-110" windowWidth="19420" windowHeight="10420" xr2:uid="{75A72EAE-8D5C-48E5-AB8A-DCA9780E06AD}"/>
  </bookViews>
  <sheets>
    <sheet name="Guidance" sheetId="3" r:id="rId1"/>
    <sheet name="Account" sheetId="2" r:id="rId2"/>
    <sheet name="Account Summary" sheetId="1" r:id="rId3"/>
    <sheet name="Sheet3" sheetId="5" state="hidden" r:id="rId4"/>
    <sheet name="Sheet2" sheetId="4" state="hidden" r:id="rId5"/>
  </sheets>
  <externalReferences>
    <externalReference r:id="rId6"/>
  </externalReferences>
  <definedNames>
    <definedName name="_xlnm.Print_Area" localSheetId="2">'Account Summary'!$A$1:$L$21</definedName>
    <definedName name="Select">[1]Data!$B$4:$B$14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6" i="1" l="1"/>
  <c r="J15" i="1"/>
  <c r="J14" i="1"/>
  <c r="J13" i="1"/>
  <c r="J12" i="1"/>
  <c r="J11" i="1"/>
  <c r="J10" i="1"/>
  <c r="J9" i="1"/>
  <c r="J8" i="1"/>
  <c r="J7" i="1"/>
  <c r="J6" i="1"/>
  <c r="K16" i="1"/>
  <c r="K15" i="1"/>
  <c r="K14" i="1"/>
  <c r="K13" i="1"/>
  <c r="K12" i="1"/>
  <c r="K11" i="1"/>
  <c r="K10" i="1"/>
  <c r="K9" i="1"/>
  <c r="K8" i="1"/>
  <c r="K7" i="1"/>
  <c r="K6" i="1"/>
  <c r="K5" i="1"/>
  <c r="J5" i="1"/>
  <c r="G17" i="1" l="1"/>
  <c r="G16" i="1" l="1"/>
  <c r="G15" i="1"/>
  <c r="G14" i="1"/>
  <c r="G13" i="1"/>
  <c r="G12" i="1"/>
  <c r="G11" i="1"/>
  <c r="G10" i="1"/>
  <c r="D13" i="1"/>
  <c r="D12" i="1"/>
  <c r="D10" i="1"/>
  <c r="D11" i="1"/>
  <c r="G104" i="2"/>
  <c r="F104" i="2"/>
  <c r="G19" i="1" l="1"/>
  <c r="D19" i="1"/>
  <c r="F10" i="2"/>
  <c r="F22" i="1" s="1"/>
  <c r="F21" i="1" l="1"/>
</calcChain>
</file>

<file path=xl/sharedStrings.xml><?xml version="1.0" encoding="utf-8"?>
<sst xmlns="http://schemas.openxmlformats.org/spreadsheetml/2006/main" count="86" uniqueCount="40">
  <si>
    <t>Team Name</t>
  </si>
  <si>
    <t>Account Opening Balance</t>
  </si>
  <si>
    <t>Season</t>
  </si>
  <si>
    <t>Account Balance</t>
  </si>
  <si>
    <t>Category</t>
  </si>
  <si>
    <t>Description</t>
  </si>
  <si>
    <t>Income</t>
  </si>
  <si>
    <t>Expenditure</t>
  </si>
  <si>
    <t>Fundraising</t>
  </si>
  <si>
    <t>Total</t>
  </si>
  <si>
    <t>Funding &amp; Sponsorship</t>
  </si>
  <si>
    <t>Administration</t>
  </si>
  <si>
    <t>Insurance</t>
  </si>
  <si>
    <t>Subs</t>
  </si>
  <si>
    <t>Kit &amp; Equipment</t>
  </si>
  <si>
    <t>Miscellaneous</t>
  </si>
  <si>
    <t>Pitch/Facility Hire</t>
  </si>
  <si>
    <t>Referee Fees</t>
  </si>
  <si>
    <t>Registration &amp; Affiliation</t>
  </si>
  <si>
    <t>Training &amp; Courses</t>
  </si>
  <si>
    <t>June</t>
  </si>
  <si>
    <t>July</t>
  </si>
  <si>
    <t>February</t>
  </si>
  <si>
    <t>March</t>
  </si>
  <si>
    <t>April</t>
  </si>
  <si>
    <t>May</t>
  </si>
  <si>
    <t>August</t>
  </si>
  <si>
    <t>September</t>
  </si>
  <si>
    <t>October</t>
  </si>
  <si>
    <t>November</t>
  </si>
  <si>
    <t>December</t>
  </si>
  <si>
    <t>January</t>
  </si>
  <si>
    <t>Month</t>
  </si>
  <si>
    <t>Day</t>
  </si>
  <si>
    <t>Use the 'Tabs' at the top of the sheet to navigate to the other pages of the Annual Accounts Document</t>
  </si>
  <si>
    <t>Should you wish to have additional categories added for income or expenditure please contact Support@sheffieldFA.com</t>
  </si>
  <si>
    <t>Do not attempt to edit any of the formulas unless you feel comfortable. Should you wish to have small changes made please contact Support@sheffieldfa.com</t>
  </si>
  <si>
    <t>Please note that when inputting accounts the sheet calculate the income only from the following categories and the expediture only from the following categories</t>
  </si>
  <si>
    <t>Season Grand Total</t>
  </si>
  <si>
    <t>Monthly Breakdown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</si>
</sst>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00"/>
  </numFmts>
  <fonts count="4" x14ac:knownFonts="1">
    <font>
      <sz val="11"/>
      <color theme="1"/>
      <name val="Calibri"/>
      <family val="2"/>
      <scheme val="minor"/>
    </font>
    <font>
      <b/>
      <sz val="11"/>
      <color theme="1"/>
      <name val="Calibri"/>
      <family val="2"/>
      <scheme val="minor"/>
    </font>
    <font>
      <b/>
      <u/>
      <sz val="11"/>
      <color theme="1"/>
      <name val="Calibri"/>
      <family val="2"/>
      <scheme val="minor"/>
    </font>
    <font>
      <b/>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9999"/>
        <bgColor indexed="64"/>
      </patternFill>
    </fill>
    <fill>
      <patternFill patternType="solid">
        <fgColor theme="4" tint="0.59999389629810485"/>
        <bgColor indexed="64"/>
      </patternFill>
    </fill>
    <fill>
      <patternFill patternType="solid">
        <fgColor rgb="FF00B0F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indexed="64"/>
      </bottom>
      <diagonal/>
    </border>
    <border>
      <left style="thin">
        <color theme="2"/>
      </left>
      <right style="thin">
        <color theme="2"/>
      </right>
      <top style="thin">
        <color theme="2"/>
      </top>
      <bottom style="thin">
        <color indexed="64"/>
      </bottom>
      <diagonal/>
    </border>
    <border>
      <left style="thin">
        <color theme="2"/>
      </left>
      <right style="thin">
        <color theme="2"/>
      </right>
      <top/>
      <bottom style="thin">
        <color theme="2"/>
      </bottom>
      <diagonal/>
    </border>
    <border>
      <left/>
      <right style="thin">
        <color theme="2"/>
      </right>
      <top/>
      <bottom/>
      <diagonal/>
    </border>
    <border>
      <left/>
      <right style="thin">
        <color theme="2"/>
      </right>
      <top/>
      <bottom style="thin">
        <color theme="2"/>
      </bottom>
      <diagonal/>
    </border>
    <border>
      <left/>
      <right/>
      <top/>
      <bottom style="thin">
        <color theme="2"/>
      </bottom>
      <diagonal/>
    </border>
    <border>
      <left style="thin">
        <color theme="2"/>
      </left>
      <right/>
      <top/>
      <bottom style="thin">
        <color theme="2"/>
      </bottom>
      <diagonal/>
    </border>
    <border>
      <left/>
      <right style="thin">
        <color theme="2"/>
      </right>
      <top style="thin">
        <color theme="2"/>
      </top>
      <bottom style="thin">
        <color theme="2"/>
      </bottom>
      <diagonal/>
    </border>
  </borders>
  <cellStyleXfs count="1">
    <xf numFmtId="0" fontId="0" fillId="0" borderId="0"/>
  </cellStyleXfs>
  <cellXfs count="46">
    <xf numFmtId="0" fontId="0" fillId="0" borderId="0" xfId="0"/>
    <xf numFmtId="0" fontId="0" fillId="2" borderId="1" xfId="0" applyFill="1" applyBorder="1" applyProtection="1">
      <protection locked="0"/>
    </xf>
    <xf numFmtId="165" fontId="0" fillId="2" borderId="1" xfId="0" applyNumberFormat="1" applyFill="1" applyBorder="1" applyProtection="1">
      <protection locked="0"/>
    </xf>
    <xf numFmtId="165" fontId="0" fillId="2" borderId="0" xfId="0" applyNumberFormat="1" applyFill="1"/>
    <xf numFmtId="165" fontId="0" fillId="2" borderId="1" xfId="0" applyNumberFormat="1" applyFill="1" applyBorder="1"/>
    <xf numFmtId="164" fontId="0" fillId="2" borderId="1" xfId="0" applyNumberFormat="1" applyFill="1" applyBorder="1" applyProtection="1">
      <protection locked="0"/>
    </xf>
    <xf numFmtId="165" fontId="0" fillId="3" borderId="1" xfId="0" applyNumberFormat="1" applyFill="1" applyBorder="1"/>
    <xf numFmtId="165" fontId="0" fillId="4" borderId="1" xfId="0" applyNumberFormat="1" applyFill="1" applyBorder="1"/>
    <xf numFmtId="165" fontId="1" fillId="2" borderId="0" xfId="0" applyNumberFormat="1" applyFont="1" applyFill="1"/>
    <xf numFmtId="165" fontId="1" fillId="2" borderId="1" xfId="0" applyNumberFormat="1" applyFont="1" applyFill="1" applyBorder="1"/>
    <xf numFmtId="165" fontId="0" fillId="2" borderId="2" xfId="0" applyNumberFormat="1" applyFill="1" applyBorder="1"/>
    <xf numFmtId="165" fontId="0" fillId="2" borderId="6" xfId="0" applyNumberFormat="1" applyFill="1" applyBorder="1"/>
    <xf numFmtId="0" fontId="0" fillId="0" borderId="3" xfId="0" applyBorder="1"/>
    <xf numFmtId="0" fontId="1" fillId="2" borderId="3" xfId="0" applyFont="1" applyFill="1" applyBorder="1"/>
    <xf numFmtId="0" fontId="0" fillId="0" borderId="7" xfId="0" applyBorder="1"/>
    <xf numFmtId="165" fontId="2" fillId="2" borderId="3" xfId="0" applyNumberFormat="1" applyFont="1" applyFill="1" applyBorder="1"/>
    <xf numFmtId="0" fontId="1" fillId="2" borderId="5" xfId="0" applyFont="1" applyFill="1" applyBorder="1"/>
    <xf numFmtId="165" fontId="0" fillId="2" borderId="3" xfId="0" applyNumberFormat="1" applyFill="1" applyBorder="1"/>
    <xf numFmtId="165" fontId="1" fillId="2" borderId="3" xfId="0" applyNumberFormat="1" applyFont="1" applyFill="1" applyBorder="1"/>
    <xf numFmtId="165" fontId="0" fillId="2" borderId="5" xfId="0" applyNumberFormat="1" applyFill="1" applyBorder="1"/>
    <xf numFmtId="0" fontId="0" fillId="0" borderId="8" xfId="0" applyBorder="1"/>
    <xf numFmtId="0" fontId="0" fillId="0" borderId="6" xfId="0" applyBorder="1"/>
    <xf numFmtId="0" fontId="0" fillId="0" borderId="9" xfId="0" applyBorder="1"/>
    <xf numFmtId="0" fontId="0" fillId="0" borderId="10" xfId="0" applyBorder="1"/>
    <xf numFmtId="165" fontId="0" fillId="2" borderId="4" xfId="0" applyNumberFormat="1" applyFill="1" applyBorder="1"/>
    <xf numFmtId="165" fontId="2" fillId="2" borderId="11" xfId="0" applyNumberFormat="1" applyFont="1" applyFill="1" applyBorder="1"/>
    <xf numFmtId="165" fontId="1" fillId="2" borderId="4" xfId="0" applyNumberFormat="1" applyFont="1" applyFill="1" applyBorder="1"/>
    <xf numFmtId="0" fontId="0" fillId="5" borderId="1" xfId="0" applyFill="1" applyBorder="1"/>
    <xf numFmtId="0" fontId="1" fillId="6" borderId="2" xfId="0" applyFont="1" applyFill="1" applyBorder="1"/>
    <xf numFmtId="0" fontId="1" fillId="6" borderId="1" xfId="0" applyFont="1" applyFill="1" applyBorder="1"/>
    <xf numFmtId="0" fontId="2" fillId="6" borderId="1" xfId="0" applyFont="1" applyFill="1" applyBorder="1" applyAlignment="1">
      <alignment horizontal="right"/>
    </xf>
    <xf numFmtId="165" fontId="2" fillId="6" borderId="1" xfId="0" applyNumberFormat="1" applyFont="1" applyFill="1" applyBorder="1" applyAlignment="1">
      <alignment horizontal="right"/>
    </xf>
    <xf numFmtId="164" fontId="1" fillId="6" borderId="1" xfId="0" applyNumberFormat="1" applyFont="1" applyFill="1" applyBorder="1"/>
    <xf numFmtId="0" fontId="1" fillId="6" borderId="1" xfId="0" applyFont="1" applyFill="1" applyBorder="1" applyAlignment="1">
      <alignment horizontal="right"/>
    </xf>
    <xf numFmtId="165" fontId="1" fillId="6" borderId="1" xfId="0" applyNumberFormat="1" applyFont="1" applyFill="1" applyBorder="1" applyAlignment="1">
      <alignment horizontal="right"/>
    </xf>
    <xf numFmtId="165" fontId="1" fillId="6" borderId="1" xfId="0" applyNumberFormat="1" applyFont="1" applyFill="1" applyBorder="1"/>
    <xf numFmtId="0" fontId="3" fillId="0" borderId="0" xfId="0" applyFont="1"/>
    <xf numFmtId="0" fontId="0" fillId="0" borderId="1" xfId="0" applyBorder="1"/>
    <xf numFmtId="1" fontId="0" fillId="0" borderId="1" xfId="0" applyNumberFormat="1" applyBorder="1"/>
    <xf numFmtId="17" fontId="0" fillId="6" borderId="1" xfId="0" applyNumberFormat="1" applyFill="1" applyBorder="1"/>
    <xf numFmtId="165" fontId="0" fillId="0" borderId="1" xfId="0" applyNumberFormat="1" applyBorder="1"/>
    <xf numFmtId="0" fontId="0" fillId="6" borderId="1" xfId="0" applyFill="1" applyBorder="1"/>
    <xf numFmtId="0" fontId="0" fillId="3" borderId="1" xfId="0" applyFill="1" applyBorder="1"/>
    <xf numFmtId="0" fontId="0" fillId="4" borderId="1" xfId="0" applyFill="1" applyBorder="1"/>
    <xf numFmtId="0" fontId="2" fillId="6" borderId="1" xfId="0" applyFont="1" applyFill="1" applyBorder="1"/>
    <xf numFmtId="0" fontId="2" fillId="0" borderId="0" xfId="0" applyFont="1"/>
  </cellXfs>
  <cellStyles count="1">
    <cellStyle name="Normal"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Account Summary'!A1"/><Relationship Id="rId2" Type="http://schemas.openxmlformats.org/officeDocument/2006/relationships/hyperlink" Target="#Accoun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Guidance!A1"/><Relationship Id="rId2" Type="http://schemas.openxmlformats.org/officeDocument/2006/relationships/hyperlink" Target="#'Account Summary'!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Guidance!A1"/><Relationship Id="rId2" Type="http://schemas.openxmlformats.org/officeDocument/2006/relationships/hyperlink" Target="#Accoun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1</xdr:col>
      <xdr:colOff>525233</xdr:colOff>
      <xdr:row>5</xdr:row>
      <xdr:rowOff>158750</xdr:rowOff>
    </xdr:to>
    <xdr:pic>
      <xdr:nvPicPr>
        <xdr:cNvPr id="2" name="Picture 1" descr="C:\Users\coakenfold\Desktop\NEW LOGO PNG.png">
          <a:extLst>
            <a:ext uri="{FF2B5EF4-FFF2-40B4-BE49-F238E27FC236}">
              <a16:creationId xmlns:a16="http://schemas.microsoft.com/office/drawing/2014/main" id="{08A99DFF-521E-4EAF-8F06-C5CADFC6C3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38100"/>
          <a:ext cx="1039583"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768350</xdr:colOff>
      <xdr:row>1</xdr:row>
      <xdr:rowOff>19050</xdr:rowOff>
    </xdr:from>
    <xdr:to>
      <xdr:col>2</xdr:col>
      <xdr:colOff>508000</xdr:colOff>
      <xdr:row>4</xdr:row>
      <xdr:rowOff>82550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4998397-3913-4AA5-A92A-5C1975F86E48}"/>
            </a:ext>
          </a:extLst>
        </xdr:cNvPr>
        <xdr:cNvSpPr/>
      </xdr:nvSpPr>
      <xdr:spPr>
        <a:xfrm>
          <a:off x="1377950" y="203200"/>
          <a:ext cx="1263650" cy="615950"/>
        </a:xfrm>
        <a:prstGeom prst="roundRect">
          <a:avLst/>
        </a:prstGeom>
        <a:solidFill>
          <a:srgbClr val="00B0F0"/>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Account</a:t>
          </a:r>
        </a:p>
      </xdr:txBody>
    </xdr:sp>
    <xdr:clientData/>
  </xdr:twoCellAnchor>
  <xdr:twoCellAnchor>
    <xdr:from>
      <xdr:col>1</xdr:col>
      <xdr:colOff>19050</xdr:colOff>
      <xdr:row>8</xdr:row>
      <xdr:rowOff>88900</xdr:rowOff>
    </xdr:from>
    <xdr:to>
      <xdr:col>12</xdr:col>
      <xdr:colOff>514350</xdr:colOff>
      <xdr:row>17</xdr:row>
      <xdr:rowOff>57150</xdr:rowOff>
    </xdr:to>
    <xdr:sp macro="" textlink="">
      <xdr:nvSpPr>
        <xdr:cNvPr id="5" name="TextBox 4">
          <a:extLst>
            <a:ext uri="{FF2B5EF4-FFF2-40B4-BE49-F238E27FC236}">
              <a16:creationId xmlns:a16="http://schemas.microsoft.com/office/drawing/2014/main" id="{0752C3CC-538F-442E-BEB6-A3D7F6323AAB}"/>
            </a:ext>
          </a:extLst>
        </xdr:cNvPr>
        <xdr:cNvSpPr txBox="1"/>
      </xdr:nvSpPr>
      <xdr:spPr>
        <a:xfrm>
          <a:off x="628650" y="1562100"/>
          <a:ext cx="9182100" cy="162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Instructions</a:t>
          </a:r>
        </a:p>
        <a:p>
          <a:r>
            <a:rPr lang="en-GB" sz="1100"/>
            <a:t>1. Now</a:t>
          </a:r>
          <a:r>
            <a:rPr lang="en-GB" sz="1100" baseline="0"/>
            <a:t> you have opened the document click 'save as' and save the doucment with the name wish to your computer.</a:t>
          </a:r>
        </a:p>
        <a:p>
          <a:r>
            <a:rPr lang="en-GB" sz="1100" baseline="0"/>
            <a:t>2. The account tab is where you will enetr all club transaction.</a:t>
          </a:r>
        </a:p>
        <a:p>
          <a:r>
            <a:rPr lang="en-GB" sz="1100" baseline="0"/>
            <a:t>Enter the date number into the 'Day' Column and select the 'Month' from the drop down box.</a:t>
          </a:r>
        </a:p>
        <a:p>
          <a:r>
            <a:rPr lang="en-GB" sz="1100" baseline="0"/>
            <a:t>Please enter a description into each entry e.g. 10 New Footballs (Invoice number xxxx) or U11s June Subscriptions.</a:t>
          </a:r>
        </a:p>
        <a:p>
          <a:r>
            <a:rPr lang="en-GB" sz="1100" baseline="0"/>
            <a:t>Finally enter the income or the expenditure of this entry into the relevant column.</a:t>
          </a:r>
        </a:p>
        <a:p>
          <a:r>
            <a:rPr lang="en-GB" sz="1100" baseline="0"/>
            <a:t>3. The income and expediture entered will automatically caluclate for you into the relevant boxes allowing you to easily see totals.</a:t>
          </a:r>
        </a:p>
        <a:p>
          <a:r>
            <a:rPr lang="en-GB" sz="1100" baseline="0"/>
            <a:t>4. The Account Summary Page will automatically break down your income and expenditure in to categories and into dates. This is will allow you to see which areas you are spending the most money in and also to see at what times of the season you are seeing large amounts of income or expenditure.</a:t>
          </a:r>
          <a:endParaRPr lang="en-GB" sz="1100"/>
        </a:p>
      </xdr:txBody>
    </xdr:sp>
    <xdr:clientData/>
  </xdr:twoCellAnchor>
  <xdr:twoCellAnchor>
    <xdr:from>
      <xdr:col>3</xdr:col>
      <xdr:colOff>146050</xdr:colOff>
      <xdr:row>1</xdr:row>
      <xdr:rowOff>19050</xdr:rowOff>
    </xdr:from>
    <xdr:to>
      <xdr:col>3</xdr:col>
      <xdr:colOff>1409700</xdr:colOff>
      <xdr:row>4</xdr:row>
      <xdr:rowOff>82550</xdr:rowOff>
    </xdr:to>
    <xdr:sp macro="" textlink="">
      <xdr:nvSpPr>
        <xdr:cNvPr id="6" name="Rectangle: Rounded Corners 5">
          <a:hlinkClick xmlns:r="http://schemas.openxmlformats.org/officeDocument/2006/relationships" r:id="rId3"/>
          <a:extLst>
            <a:ext uri="{FF2B5EF4-FFF2-40B4-BE49-F238E27FC236}">
              <a16:creationId xmlns:a16="http://schemas.microsoft.com/office/drawing/2014/main" id="{7581AF91-7AA3-4263-8DBE-F3F44511B9A7}"/>
            </a:ext>
          </a:extLst>
        </xdr:cNvPr>
        <xdr:cNvSpPr/>
      </xdr:nvSpPr>
      <xdr:spPr>
        <a:xfrm>
          <a:off x="2889250" y="203200"/>
          <a:ext cx="1263650" cy="615950"/>
        </a:xfrm>
        <a:prstGeom prst="roundRect">
          <a:avLst/>
        </a:prstGeom>
        <a:solidFill>
          <a:srgbClr val="00B0F0"/>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Account Summary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3</xdr:row>
      <xdr:rowOff>38100</xdr:rowOff>
    </xdr:from>
    <xdr:to>
      <xdr:col>1</xdr:col>
      <xdr:colOff>525233</xdr:colOff>
      <xdr:row>8</xdr:row>
      <xdr:rowOff>158750</xdr:rowOff>
    </xdr:to>
    <xdr:pic>
      <xdr:nvPicPr>
        <xdr:cNvPr id="4" name="Picture 3" descr="C:\Users\coakenfold\Desktop\NEW LOGO PNG.png">
          <a:extLst>
            <a:ext uri="{FF2B5EF4-FFF2-40B4-BE49-F238E27FC236}">
              <a16:creationId xmlns:a16="http://schemas.microsoft.com/office/drawing/2014/main" id="{8D3D525C-81B7-433A-92BC-22A0C4CDB5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590550"/>
          <a:ext cx="1039583"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165100</xdr:colOff>
      <xdr:row>4</xdr:row>
      <xdr:rowOff>19050</xdr:rowOff>
    </xdr:from>
    <xdr:to>
      <xdr:col>3</xdr:col>
      <xdr:colOff>673100</xdr:colOff>
      <xdr:row>7</xdr:row>
      <xdr:rowOff>82550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56B52472-CB04-485D-A12A-C361D2C6BD60}"/>
            </a:ext>
          </a:extLst>
        </xdr:cNvPr>
        <xdr:cNvSpPr/>
      </xdr:nvSpPr>
      <xdr:spPr>
        <a:xfrm>
          <a:off x="1384300" y="755650"/>
          <a:ext cx="1263650" cy="615950"/>
        </a:xfrm>
        <a:prstGeom prst="roundRect">
          <a:avLst/>
        </a:prstGeom>
        <a:solidFill>
          <a:srgbClr val="00B0F0"/>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Account Summary</a:t>
          </a:r>
        </a:p>
      </xdr:txBody>
    </xdr:sp>
    <xdr:clientData/>
  </xdr:twoCellAnchor>
  <xdr:twoCellAnchor>
    <xdr:from>
      <xdr:col>3</xdr:col>
      <xdr:colOff>920750</xdr:colOff>
      <xdr:row>4</xdr:row>
      <xdr:rowOff>19050</xdr:rowOff>
    </xdr:from>
    <xdr:to>
      <xdr:col>4</xdr:col>
      <xdr:colOff>958850</xdr:colOff>
      <xdr:row>7</xdr:row>
      <xdr:rowOff>82550</xdr:rowOff>
    </xdr:to>
    <xdr:sp macro="" textlink="">
      <xdr:nvSpPr>
        <xdr:cNvPr id="6" name="Rectangle: Rounded Corners 5">
          <a:hlinkClick xmlns:r="http://schemas.openxmlformats.org/officeDocument/2006/relationships" r:id="rId3"/>
          <a:extLst>
            <a:ext uri="{FF2B5EF4-FFF2-40B4-BE49-F238E27FC236}">
              <a16:creationId xmlns:a16="http://schemas.microsoft.com/office/drawing/2014/main" id="{7E47C0CF-4E3C-443E-81E6-454470404179}"/>
            </a:ext>
          </a:extLst>
        </xdr:cNvPr>
        <xdr:cNvSpPr/>
      </xdr:nvSpPr>
      <xdr:spPr>
        <a:xfrm>
          <a:off x="2895600" y="755650"/>
          <a:ext cx="1263650" cy="615950"/>
        </a:xfrm>
        <a:prstGeom prst="roundRect">
          <a:avLst/>
        </a:prstGeom>
        <a:solidFill>
          <a:srgbClr val="00B0F0"/>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Guidance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1</xdr:col>
      <xdr:colOff>525233</xdr:colOff>
      <xdr:row>5</xdr:row>
      <xdr:rowOff>158750</xdr:rowOff>
    </xdr:to>
    <xdr:pic>
      <xdr:nvPicPr>
        <xdr:cNvPr id="2" name="Picture 1" descr="C:\Users\coakenfold\Desktop\NEW LOGO PNG.png">
          <a:extLst>
            <a:ext uri="{FF2B5EF4-FFF2-40B4-BE49-F238E27FC236}">
              <a16:creationId xmlns:a16="http://schemas.microsoft.com/office/drawing/2014/main" id="{1A96FB3A-E501-49C7-9B23-16587B018F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38100"/>
          <a:ext cx="1039583"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165100</xdr:colOff>
      <xdr:row>1</xdr:row>
      <xdr:rowOff>19050</xdr:rowOff>
    </xdr:from>
    <xdr:to>
      <xdr:col>2</xdr:col>
      <xdr:colOff>1428750</xdr:colOff>
      <xdr:row>4</xdr:row>
      <xdr:rowOff>82550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21F60389-9E9C-434A-95E2-3F12517F2BB7}"/>
            </a:ext>
          </a:extLst>
        </xdr:cNvPr>
        <xdr:cNvSpPr/>
      </xdr:nvSpPr>
      <xdr:spPr>
        <a:xfrm>
          <a:off x="1384300" y="203200"/>
          <a:ext cx="1263650" cy="615950"/>
        </a:xfrm>
        <a:prstGeom prst="roundRect">
          <a:avLst/>
        </a:prstGeom>
        <a:solidFill>
          <a:srgbClr val="00B0F0"/>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Account </a:t>
          </a:r>
        </a:p>
      </xdr:txBody>
    </xdr:sp>
    <xdr:clientData/>
  </xdr:twoCellAnchor>
  <xdr:twoCellAnchor>
    <xdr:from>
      <xdr:col>2</xdr:col>
      <xdr:colOff>1676400</xdr:colOff>
      <xdr:row>1</xdr:row>
      <xdr:rowOff>19050</xdr:rowOff>
    </xdr:from>
    <xdr:to>
      <xdr:col>3</xdr:col>
      <xdr:colOff>908050</xdr:colOff>
      <xdr:row>4</xdr:row>
      <xdr:rowOff>82550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FCFB4200-09FD-43E4-BCFC-3901E31524DF}"/>
            </a:ext>
          </a:extLst>
        </xdr:cNvPr>
        <xdr:cNvSpPr/>
      </xdr:nvSpPr>
      <xdr:spPr>
        <a:xfrm>
          <a:off x="2895600" y="203200"/>
          <a:ext cx="1263650" cy="615950"/>
        </a:xfrm>
        <a:prstGeom prst="roundRect">
          <a:avLst/>
        </a:prstGeom>
        <a:solidFill>
          <a:srgbClr val="00B0F0"/>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Guidance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tting%20Up%20A%20Club/Starter%20Pack%20-%20Adult%20Clubs/Accoun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Account Summary"/>
      <sheetName val="Account"/>
      <sheetName val="Data"/>
    </sheetNames>
    <sheetDataSet>
      <sheetData sheetId="0"/>
      <sheetData sheetId="1"/>
      <sheetData sheetId="2"/>
      <sheetData sheetId="3">
        <row r="4">
          <cell r="B4" t="str">
            <v>Administration</v>
          </cell>
        </row>
        <row r="5">
          <cell r="B5" t="str">
            <v>Funding &amp; Sponsorship</v>
          </cell>
        </row>
        <row r="6">
          <cell r="B6" t="str">
            <v>Fundraising</v>
          </cell>
        </row>
        <row r="7">
          <cell r="B7" t="str">
            <v>Insurance</v>
          </cell>
        </row>
        <row r="8">
          <cell r="B8" t="str">
            <v>Kit &amp; Equipment</v>
          </cell>
        </row>
        <row r="9">
          <cell r="B9" t="str">
            <v>Miscellaneous</v>
          </cell>
        </row>
        <row r="10">
          <cell r="B10" t="str">
            <v>Pitch/Facility Hire</v>
          </cell>
        </row>
        <row r="11">
          <cell r="B11" t="str">
            <v>Referee Fees</v>
          </cell>
        </row>
        <row r="12">
          <cell r="B12" t="str">
            <v>Registration &amp; Affiliation</v>
          </cell>
        </row>
        <row r="13">
          <cell r="B13" t="str">
            <v>Subs</v>
          </cell>
        </row>
        <row r="14">
          <cell r="B14" t="str">
            <v>Training &amp; Courses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D4AED-A3A8-4DF6-9D7F-0A0F127775BA}">
  <dimension ref="B8:D35"/>
  <sheetViews>
    <sheetView tabSelected="1" workbookViewId="0">
      <pane ySplit="6" topLeftCell="A7" activePane="bottomLeft" state="frozen"/>
      <selection pane="bottomLeft"/>
    </sheetView>
  </sheetViews>
  <sheetFormatPr defaultRowHeight="14.5" x14ac:dyDescent="0.35"/>
  <cols>
    <col min="2" max="2" width="21.81640625" customWidth="1"/>
    <col min="4" max="4" width="24" customWidth="1"/>
  </cols>
  <sheetData>
    <row r="8" spans="2:2" x14ac:dyDescent="0.35">
      <c r="B8" s="36" t="s">
        <v>34</v>
      </c>
    </row>
    <row r="20" spans="2:4" x14ac:dyDescent="0.35">
      <c r="B20" s="36" t="s">
        <v>36</v>
      </c>
    </row>
    <row r="22" spans="2:4" x14ac:dyDescent="0.35">
      <c r="B22" s="36" t="s">
        <v>37</v>
      </c>
    </row>
    <row r="24" spans="2:4" x14ac:dyDescent="0.35">
      <c r="B24" s="36" t="s">
        <v>35</v>
      </c>
    </row>
    <row r="25" spans="2:4" x14ac:dyDescent="0.35">
      <c r="B25" s="36"/>
    </row>
    <row r="26" spans="2:4" x14ac:dyDescent="0.35">
      <c r="B26" s="15" t="s">
        <v>6</v>
      </c>
      <c r="D26" s="25" t="s">
        <v>7</v>
      </c>
    </row>
    <row r="27" spans="2:4" x14ac:dyDescent="0.35">
      <c r="B27" s="16"/>
      <c r="D27" s="25"/>
    </row>
    <row r="28" spans="2:4" x14ac:dyDescent="0.35">
      <c r="B28" s="28" t="s">
        <v>10</v>
      </c>
      <c r="D28" s="28" t="s">
        <v>11</v>
      </c>
    </row>
    <row r="29" spans="2:4" x14ac:dyDescent="0.35">
      <c r="B29" s="29" t="s">
        <v>8</v>
      </c>
      <c r="D29" s="29" t="s">
        <v>12</v>
      </c>
    </row>
    <row r="30" spans="2:4" x14ac:dyDescent="0.35">
      <c r="B30" s="29" t="s">
        <v>13</v>
      </c>
      <c r="D30" s="29" t="s">
        <v>14</v>
      </c>
    </row>
    <row r="31" spans="2:4" x14ac:dyDescent="0.35">
      <c r="B31" s="29" t="s">
        <v>15</v>
      </c>
      <c r="D31" s="29" t="s">
        <v>16</v>
      </c>
    </row>
    <row r="32" spans="2:4" x14ac:dyDescent="0.35">
      <c r="D32" s="29" t="s">
        <v>17</v>
      </c>
    </row>
    <row r="33" spans="4:4" x14ac:dyDescent="0.35">
      <c r="D33" s="29" t="s">
        <v>18</v>
      </c>
    </row>
    <row r="34" spans="4:4" x14ac:dyDescent="0.35">
      <c r="D34" s="29" t="s">
        <v>19</v>
      </c>
    </row>
    <row r="35" spans="4:4" x14ac:dyDescent="0.35">
      <c r="D35" s="29" t="s">
        <v>15</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D0D5F-E8BE-45F7-ADA9-FCBD802ABD4E}">
  <sheetPr codeName="Sheet1"/>
  <dimension ref="B9:G104"/>
  <sheetViews>
    <sheetView topLeftCell="A4" workbookViewId="0">
      <pane xSplit="5" ySplit="11" topLeftCell="F15" activePane="bottomRight" state="frozen"/>
      <selection activeCell="A4" sqref="A4"/>
      <selection pane="topRight" activeCell="F4" sqref="F4"/>
      <selection pane="bottomLeft" activeCell="A15" sqref="A15"/>
      <selection pane="bottomRight" activeCell="I8" sqref="I8"/>
    </sheetView>
  </sheetViews>
  <sheetFormatPr defaultRowHeight="14.5" x14ac:dyDescent="0.35"/>
  <cols>
    <col min="3" max="3" width="10.81640625" bestFit="1" customWidth="1"/>
    <col min="4" max="4" width="17.54296875" customWidth="1"/>
    <col min="5" max="5" width="50.54296875" customWidth="1"/>
    <col min="6" max="6" width="9.453125" bestFit="1" customWidth="1"/>
    <col min="7" max="7" width="11" bestFit="1" customWidth="1"/>
  </cols>
  <sheetData>
    <row r="9" spans="2:7" x14ac:dyDescent="0.35">
      <c r="C9" s="32" t="s">
        <v>0</v>
      </c>
      <c r="D9" s="1"/>
      <c r="E9" s="33" t="s">
        <v>1</v>
      </c>
      <c r="F9" s="2"/>
    </row>
    <row r="10" spans="2:7" x14ac:dyDescent="0.35">
      <c r="C10" s="32" t="s">
        <v>2</v>
      </c>
      <c r="D10" s="1"/>
      <c r="E10" s="34" t="s">
        <v>3</v>
      </c>
      <c r="F10" s="4">
        <f>SUM(F104-G104+F9)</f>
        <v>0</v>
      </c>
    </row>
    <row r="12" spans="2:7" x14ac:dyDescent="0.35">
      <c r="B12" s="32" t="s">
        <v>33</v>
      </c>
      <c r="C12" s="32" t="s">
        <v>32</v>
      </c>
      <c r="D12" s="29" t="s">
        <v>4</v>
      </c>
      <c r="E12" s="29" t="s">
        <v>5</v>
      </c>
      <c r="F12" s="35" t="s">
        <v>6</v>
      </c>
      <c r="G12" s="35" t="s">
        <v>7</v>
      </c>
    </row>
    <row r="13" spans="2:7" x14ac:dyDescent="0.35">
      <c r="B13" s="38"/>
      <c r="C13" s="5"/>
      <c r="D13" s="1"/>
      <c r="E13" s="1"/>
      <c r="F13" s="2"/>
      <c r="G13" s="2"/>
    </row>
    <row r="14" spans="2:7" x14ac:dyDescent="0.35">
      <c r="B14" s="37"/>
      <c r="C14" s="5"/>
      <c r="D14" s="1"/>
      <c r="E14" s="1"/>
      <c r="F14" s="2"/>
      <c r="G14" s="2"/>
    </row>
    <row r="15" spans="2:7" x14ac:dyDescent="0.35">
      <c r="B15" s="37"/>
      <c r="C15" s="5"/>
      <c r="D15" s="1"/>
      <c r="E15" s="1"/>
      <c r="F15" s="2"/>
      <c r="G15" s="2"/>
    </row>
    <row r="16" spans="2:7" x14ac:dyDescent="0.35">
      <c r="B16" s="37"/>
      <c r="C16" s="5"/>
      <c r="D16" s="1"/>
      <c r="E16" s="1"/>
      <c r="F16" s="2"/>
      <c r="G16" s="2"/>
    </row>
    <row r="17" spans="2:7" x14ac:dyDescent="0.35">
      <c r="B17" s="37"/>
      <c r="C17" s="5"/>
      <c r="D17" s="1"/>
      <c r="E17" s="1"/>
      <c r="F17" s="2"/>
      <c r="G17" s="2"/>
    </row>
    <row r="18" spans="2:7" x14ac:dyDescent="0.35">
      <c r="B18" s="37"/>
      <c r="C18" s="5"/>
      <c r="D18" s="1"/>
      <c r="E18" s="1"/>
      <c r="F18" s="2"/>
      <c r="G18" s="2"/>
    </row>
    <row r="19" spans="2:7" x14ac:dyDescent="0.35">
      <c r="B19" s="37"/>
      <c r="C19" s="5"/>
      <c r="D19" s="1"/>
      <c r="E19" s="1"/>
      <c r="F19" s="2"/>
      <c r="G19" s="2"/>
    </row>
    <row r="20" spans="2:7" x14ac:dyDescent="0.35">
      <c r="B20" s="37"/>
      <c r="C20" s="5"/>
      <c r="D20" s="1"/>
      <c r="E20" s="1"/>
      <c r="F20" s="2"/>
      <c r="G20" s="2"/>
    </row>
    <row r="21" spans="2:7" x14ac:dyDescent="0.35">
      <c r="B21" s="37"/>
      <c r="C21" s="5"/>
      <c r="D21" s="1"/>
      <c r="E21" s="1"/>
      <c r="F21" s="2"/>
      <c r="G21" s="2"/>
    </row>
    <row r="22" spans="2:7" x14ac:dyDescent="0.35">
      <c r="B22" s="37"/>
      <c r="C22" s="5"/>
      <c r="D22" s="1"/>
      <c r="E22" s="1"/>
      <c r="F22" s="2"/>
      <c r="G22" s="2"/>
    </row>
    <row r="23" spans="2:7" x14ac:dyDescent="0.35">
      <c r="B23" s="37"/>
      <c r="C23" s="5"/>
      <c r="D23" s="1"/>
      <c r="E23" s="1"/>
      <c r="F23" s="2"/>
      <c r="G23" s="2"/>
    </row>
    <row r="24" spans="2:7" x14ac:dyDescent="0.35">
      <c r="B24" s="37"/>
      <c r="C24" s="5"/>
      <c r="D24" s="1"/>
      <c r="E24" s="1"/>
      <c r="F24" s="2"/>
      <c r="G24" s="2"/>
    </row>
    <row r="25" spans="2:7" x14ac:dyDescent="0.35">
      <c r="B25" s="37"/>
      <c r="C25" s="5"/>
      <c r="D25" s="1"/>
      <c r="E25" s="1"/>
      <c r="F25" s="2"/>
      <c r="G25" s="2"/>
    </row>
    <row r="26" spans="2:7" x14ac:dyDescent="0.35">
      <c r="B26" s="37"/>
      <c r="C26" s="5"/>
      <c r="D26" s="1"/>
      <c r="E26" s="1"/>
      <c r="F26" s="2"/>
      <c r="G26" s="2"/>
    </row>
    <row r="27" spans="2:7" x14ac:dyDescent="0.35">
      <c r="B27" s="37"/>
      <c r="C27" s="5"/>
      <c r="D27" s="1"/>
      <c r="E27" s="1"/>
      <c r="F27" s="2"/>
      <c r="G27" s="2"/>
    </row>
    <row r="28" spans="2:7" x14ac:dyDescent="0.35">
      <c r="B28" s="37"/>
      <c r="C28" s="5"/>
      <c r="D28" s="1"/>
      <c r="E28" s="1"/>
      <c r="F28" s="2"/>
      <c r="G28" s="2"/>
    </row>
    <row r="29" spans="2:7" x14ac:dyDescent="0.35">
      <c r="B29" s="37"/>
      <c r="C29" s="5"/>
      <c r="D29" s="1"/>
      <c r="E29" s="1"/>
      <c r="F29" s="2"/>
      <c r="G29" s="2"/>
    </row>
    <row r="30" spans="2:7" x14ac:dyDescent="0.35">
      <c r="B30" s="37"/>
      <c r="C30" s="5"/>
      <c r="D30" s="1"/>
      <c r="E30" s="1"/>
      <c r="F30" s="2"/>
      <c r="G30" s="2"/>
    </row>
    <row r="31" spans="2:7" x14ac:dyDescent="0.35">
      <c r="B31" s="37"/>
      <c r="C31" s="5"/>
      <c r="D31" s="1"/>
      <c r="E31" s="1"/>
      <c r="F31" s="2"/>
      <c r="G31" s="2"/>
    </row>
    <row r="32" spans="2:7" x14ac:dyDescent="0.35">
      <c r="B32" s="37"/>
      <c r="C32" s="5"/>
      <c r="D32" s="1"/>
      <c r="E32" s="1"/>
      <c r="F32" s="2"/>
      <c r="G32" s="2"/>
    </row>
    <row r="33" spans="2:7" x14ac:dyDescent="0.35">
      <c r="B33" s="37"/>
      <c r="C33" s="5"/>
      <c r="D33" s="1"/>
      <c r="E33" s="1"/>
      <c r="F33" s="2"/>
      <c r="G33" s="2"/>
    </row>
    <row r="34" spans="2:7" x14ac:dyDescent="0.35">
      <c r="B34" s="37"/>
      <c r="C34" s="5"/>
      <c r="D34" s="1"/>
      <c r="E34" s="1"/>
      <c r="F34" s="2"/>
      <c r="G34" s="2"/>
    </row>
    <row r="35" spans="2:7" x14ac:dyDescent="0.35">
      <c r="B35" s="37"/>
      <c r="C35" s="5"/>
      <c r="D35" s="1"/>
      <c r="E35" s="1"/>
      <c r="F35" s="2"/>
      <c r="G35" s="2"/>
    </row>
    <row r="36" spans="2:7" x14ac:dyDescent="0.35">
      <c r="B36" s="37"/>
      <c r="C36" s="5"/>
      <c r="D36" s="1"/>
      <c r="E36" s="1"/>
      <c r="F36" s="2"/>
      <c r="G36" s="2"/>
    </row>
    <row r="37" spans="2:7" x14ac:dyDescent="0.35">
      <c r="B37" s="37"/>
      <c r="C37" s="5"/>
      <c r="D37" s="1"/>
      <c r="E37" s="1"/>
      <c r="F37" s="2"/>
      <c r="G37" s="2"/>
    </row>
    <row r="38" spans="2:7" x14ac:dyDescent="0.35">
      <c r="B38" s="37"/>
      <c r="C38" s="5"/>
      <c r="D38" s="1"/>
      <c r="E38" s="1"/>
      <c r="F38" s="2"/>
      <c r="G38" s="2"/>
    </row>
    <row r="39" spans="2:7" x14ac:dyDescent="0.35">
      <c r="B39" s="37"/>
      <c r="C39" s="5"/>
      <c r="D39" s="1"/>
      <c r="E39" s="1"/>
      <c r="F39" s="2"/>
      <c r="G39" s="2"/>
    </row>
    <row r="40" spans="2:7" x14ac:dyDescent="0.35">
      <c r="B40" s="37"/>
      <c r="C40" s="5"/>
      <c r="D40" s="1"/>
      <c r="E40" s="1"/>
      <c r="F40" s="2"/>
      <c r="G40" s="2"/>
    </row>
    <row r="41" spans="2:7" x14ac:dyDescent="0.35">
      <c r="B41" s="37"/>
      <c r="C41" s="5"/>
      <c r="D41" s="1"/>
      <c r="E41" s="1"/>
      <c r="F41" s="2"/>
      <c r="G41" s="2"/>
    </row>
    <row r="42" spans="2:7" x14ac:dyDescent="0.35">
      <c r="B42" s="37"/>
      <c r="C42" s="5"/>
      <c r="D42" s="1"/>
      <c r="E42" s="1"/>
      <c r="F42" s="2"/>
      <c r="G42" s="2"/>
    </row>
    <row r="43" spans="2:7" x14ac:dyDescent="0.35">
      <c r="B43" s="37"/>
      <c r="C43" s="5"/>
      <c r="D43" s="1"/>
      <c r="E43" s="1"/>
      <c r="F43" s="2"/>
      <c r="G43" s="2"/>
    </row>
    <row r="44" spans="2:7" x14ac:dyDescent="0.35">
      <c r="B44" s="37"/>
      <c r="C44" s="5"/>
      <c r="D44" s="1"/>
      <c r="E44" s="1"/>
      <c r="F44" s="2"/>
      <c r="G44" s="2"/>
    </row>
    <row r="45" spans="2:7" x14ac:dyDescent="0.35">
      <c r="B45" s="37"/>
      <c r="C45" s="5"/>
      <c r="D45" s="1"/>
      <c r="E45" s="1"/>
      <c r="F45" s="2"/>
      <c r="G45" s="2"/>
    </row>
    <row r="46" spans="2:7" x14ac:dyDescent="0.35">
      <c r="B46" s="37"/>
      <c r="C46" s="5"/>
      <c r="D46" s="1"/>
      <c r="E46" s="1"/>
      <c r="F46" s="2"/>
      <c r="G46" s="2"/>
    </row>
    <row r="47" spans="2:7" x14ac:dyDescent="0.35">
      <c r="B47" s="37"/>
      <c r="C47" s="5"/>
      <c r="D47" s="1"/>
      <c r="E47" s="1"/>
      <c r="F47" s="2"/>
      <c r="G47" s="2"/>
    </row>
    <row r="48" spans="2:7" x14ac:dyDescent="0.35">
      <c r="B48" s="37"/>
      <c r="C48" s="5"/>
      <c r="D48" s="1"/>
      <c r="E48" s="1"/>
      <c r="F48" s="2"/>
      <c r="G48" s="2"/>
    </row>
    <row r="49" spans="2:7" x14ac:dyDescent="0.35">
      <c r="B49" s="37"/>
      <c r="C49" s="5"/>
      <c r="D49" s="1"/>
      <c r="E49" s="1"/>
      <c r="F49" s="2"/>
      <c r="G49" s="2"/>
    </row>
    <row r="50" spans="2:7" x14ac:dyDescent="0.35">
      <c r="B50" s="37"/>
      <c r="C50" s="5"/>
      <c r="D50" s="1"/>
      <c r="E50" s="1"/>
      <c r="F50" s="2"/>
      <c r="G50" s="2"/>
    </row>
    <row r="51" spans="2:7" x14ac:dyDescent="0.35">
      <c r="B51" s="37"/>
      <c r="C51" s="5"/>
      <c r="D51" s="1"/>
      <c r="E51" s="1"/>
      <c r="F51" s="2"/>
      <c r="G51" s="2"/>
    </row>
    <row r="52" spans="2:7" x14ac:dyDescent="0.35">
      <c r="B52" s="37"/>
      <c r="C52" s="5"/>
      <c r="D52" s="1"/>
      <c r="E52" s="1"/>
      <c r="F52" s="2"/>
      <c r="G52" s="2"/>
    </row>
    <row r="53" spans="2:7" x14ac:dyDescent="0.35">
      <c r="B53" s="37"/>
      <c r="C53" s="5"/>
      <c r="D53" s="1"/>
      <c r="E53" s="1"/>
      <c r="F53" s="2"/>
      <c r="G53" s="2"/>
    </row>
    <row r="54" spans="2:7" x14ac:dyDescent="0.35">
      <c r="B54" s="37"/>
      <c r="C54" s="5"/>
      <c r="D54" s="1"/>
      <c r="E54" s="1"/>
      <c r="F54" s="2"/>
      <c r="G54" s="2"/>
    </row>
    <row r="55" spans="2:7" x14ac:dyDescent="0.35">
      <c r="B55" s="37"/>
      <c r="C55" s="5"/>
      <c r="D55" s="1"/>
      <c r="E55" s="1"/>
      <c r="F55" s="2"/>
      <c r="G55" s="2"/>
    </row>
    <row r="56" spans="2:7" x14ac:dyDescent="0.35">
      <c r="B56" s="37"/>
      <c r="C56" s="5"/>
      <c r="D56" s="1"/>
      <c r="E56" s="1"/>
      <c r="F56" s="2"/>
      <c r="G56" s="2"/>
    </row>
    <row r="57" spans="2:7" x14ac:dyDescent="0.35">
      <c r="B57" s="37"/>
      <c r="C57" s="5"/>
      <c r="D57" s="1"/>
      <c r="E57" s="1"/>
      <c r="F57" s="2"/>
      <c r="G57" s="2"/>
    </row>
    <row r="58" spans="2:7" x14ac:dyDescent="0.35">
      <c r="B58" s="37"/>
      <c r="C58" s="5"/>
      <c r="D58" s="1"/>
      <c r="E58" s="1"/>
      <c r="F58" s="2"/>
      <c r="G58" s="2"/>
    </row>
    <row r="59" spans="2:7" x14ac:dyDescent="0.35">
      <c r="B59" s="37"/>
      <c r="C59" s="5"/>
      <c r="D59" s="1"/>
      <c r="E59" s="1"/>
      <c r="F59" s="2"/>
      <c r="G59" s="2"/>
    </row>
    <row r="60" spans="2:7" x14ac:dyDescent="0.35">
      <c r="B60" s="37"/>
      <c r="C60" s="5"/>
      <c r="D60" s="1"/>
      <c r="E60" s="1"/>
      <c r="F60" s="2"/>
      <c r="G60" s="2"/>
    </row>
    <row r="61" spans="2:7" x14ac:dyDescent="0.35">
      <c r="B61" s="37"/>
      <c r="C61" s="5"/>
      <c r="D61" s="1"/>
      <c r="E61" s="1"/>
      <c r="F61" s="2"/>
      <c r="G61" s="2"/>
    </row>
    <row r="62" spans="2:7" x14ac:dyDescent="0.35">
      <c r="B62" s="37"/>
      <c r="C62" s="5"/>
      <c r="D62" s="1"/>
      <c r="E62" s="1"/>
      <c r="F62" s="2"/>
      <c r="G62" s="2"/>
    </row>
    <row r="63" spans="2:7" x14ac:dyDescent="0.35">
      <c r="B63" s="37"/>
      <c r="C63" s="5"/>
      <c r="D63" s="1"/>
      <c r="E63" s="1"/>
      <c r="F63" s="2"/>
      <c r="G63" s="2"/>
    </row>
    <row r="64" spans="2:7" x14ac:dyDescent="0.35">
      <c r="B64" s="37"/>
      <c r="C64" s="5"/>
      <c r="D64" s="1"/>
      <c r="E64" s="1"/>
      <c r="F64" s="2"/>
      <c r="G64" s="2"/>
    </row>
    <row r="65" spans="2:7" x14ac:dyDescent="0.35">
      <c r="B65" s="37"/>
      <c r="C65" s="5"/>
      <c r="D65" s="1"/>
      <c r="E65" s="1"/>
      <c r="F65" s="2"/>
      <c r="G65" s="2"/>
    </row>
    <row r="66" spans="2:7" x14ac:dyDescent="0.35">
      <c r="B66" s="37"/>
      <c r="C66" s="5"/>
      <c r="D66" s="1"/>
      <c r="E66" s="1"/>
      <c r="F66" s="2"/>
      <c r="G66" s="2"/>
    </row>
    <row r="67" spans="2:7" x14ac:dyDescent="0.35">
      <c r="B67" s="37"/>
      <c r="C67" s="5"/>
      <c r="D67" s="1"/>
      <c r="E67" s="1"/>
      <c r="F67" s="2"/>
      <c r="G67" s="2"/>
    </row>
    <row r="68" spans="2:7" x14ac:dyDescent="0.35">
      <c r="B68" s="37"/>
      <c r="C68" s="5"/>
      <c r="D68" s="1"/>
      <c r="E68" s="1"/>
      <c r="F68" s="2"/>
      <c r="G68" s="2"/>
    </row>
    <row r="69" spans="2:7" x14ac:dyDescent="0.35">
      <c r="B69" s="37"/>
      <c r="C69" s="5"/>
      <c r="D69" s="1"/>
      <c r="E69" s="1"/>
      <c r="F69" s="2"/>
      <c r="G69" s="2"/>
    </row>
    <row r="70" spans="2:7" x14ac:dyDescent="0.35">
      <c r="B70" s="37"/>
      <c r="C70" s="5"/>
      <c r="D70" s="1"/>
      <c r="E70" s="1"/>
      <c r="F70" s="2"/>
      <c r="G70" s="2"/>
    </row>
    <row r="71" spans="2:7" x14ac:dyDescent="0.35">
      <c r="B71" s="37"/>
      <c r="C71" s="5"/>
      <c r="D71" s="1"/>
      <c r="E71" s="1"/>
      <c r="F71" s="2"/>
      <c r="G71" s="2"/>
    </row>
    <row r="72" spans="2:7" x14ac:dyDescent="0.35">
      <c r="B72" s="37"/>
      <c r="C72" s="5"/>
      <c r="D72" s="1"/>
      <c r="E72" s="1"/>
      <c r="F72" s="2"/>
      <c r="G72" s="2"/>
    </row>
    <row r="73" spans="2:7" x14ac:dyDescent="0.35">
      <c r="B73" s="37"/>
      <c r="C73" s="5"/>
      <c r="D73" s="1"/>
      <c r="E73" s="1"/>
      <c r="F73" s="2"/>
      <c r="G73" s="2"/>
    </row>
    <row r="74" spans="2:7" x14ac:dyDescent="0.35">
      <c r="B74" s="37"/>
      <c r="C74" s="5"/>
      <c r="D74" s="1"/>
      <c r="E74" s="1"/>
      <c r="F74" s="2"/>
      <c r="G74" s="2"/>
    </row>
    <row r="75" spans="2:7" x14ac:dyDescent="0.35">
      <c r="B75" s="37"/>
      <c r="C75" s="5"/>
      <c r="D75" s="1"/>
      <c r="E75" s="1"/>
      <c r="F75" s="2"/>
      <c r="G75" s="2"/>
    </row>
    <row r="76" spans="2:7" x14ac:dyDescent="0.35">
      <c r="B76" s="37"/>
      <c r="C76" s="5"/>
      <c r="D76" s="1"/>
      <c r="E76" s="1"/>
      <c r="F76" s="2"/>
      <c r="G76" s="2"/>
    </row>
    <row r="77" spans="2:7" x14ac:dyDescent="0.35">
      <c r="B77" s="37"/>
      <c r="C77" s="5"/>
      <c r="D77" s="1"/>
      <c r="E77" s="1"/>
      <c r="F77" s="2"/>
      <c r="G77" s="2"/>
    </row>
    <row r="78" spans="2:7" x14ac:dyDescent="0.35">
      <c r="B78" s="37"/>
      <c r="C78" s="5"/>
      <c r="D78" s="1"/>
      <c r="E78" s="1"/>
      <c r="F78" s="2"/>
      <c r="G78" s="2"/>
    </row>
    <row r="79" spans="2:7" x14ac:dyDescent="0.35">
      <c r="B79" s="37"/>
      <c r="C79" s="5"/>
      <c r="D79" s="1"/>
      <c r="E79" s="1"/>
      <c r="F79" s="2"/>
      <c r="G79" s="2"/>
    </row>
    <row r="80" spans="2:7" x14ac:dyDescent="0.35">
      <c r="B80" s="37"/>
      <c r="C80" s="5"/>
      <c r="D80" s="1"/>
      <c r="E80" s="1"/>
      <c r="F80" s="2"/>
      <c r="G80" s="2"/>
    </row>
    <row r="81" spans="2:7" x14ac:dyDescent="0.35">
      <c r="B81" s="37"/>
      <c r="C81" s="5"/>
      <c r="D81" s="1"/>
      <c r="E81" s="1"/>
      <c r="F81" s="2"/>
      <c r="G81" s="2"/>
    </row>
    <row r="82" spans="2:7" x14ac:dyDescent="0.35">
      <c r="B82" s="37"/>
      <c r="C82" s="5"/>
      <c r="D82" s="1"/>
      <c r="E82" s="1"/>
      <c r="F82" s="2"/>
      <c r="G82" s="2"/>
    </row>
    <row r="83" spans="2:7" x14ac:dyDescent="0.35">
      <c r="B83" s="37"/>
      <c r="C83" s="5"/>
      <c r="D83" s="1"/>
      <c r="E83" s="1"/>
      <c r="F83" s="2"/>
      <c r="G83" s="2"/>
    </row>
    <row r="84" spans="2:7" x14ac:dyDescent="0.35">
      <c r="B84" s="37"/>
      <c r="C84" s="5"/>
      <c r="D84" s="1"/>
      <c r="E84" s="1"/>
      <c r="F84" s="2"/>
      <c r="G84" s="2"/>
    </row>
    <row r="85" spans="2:7" x14ac:dyDescent="0.35">
      <c r="B85" s="37"/>
      <c r="C85" s="5"/>
      <c r="D85" s="1"/>
      <c r="E85" s="1"/>
      <c r="F85" s="2"/>
      <c r="G85" s="2"/>
    </row>
    <row r="86" spans="2:7" x14ac:dyDescent="0.35">
      <c r="B86" s="37"/>
      <c r="C86" s="5"/>
      <c r="D86" s="1"/>
      <c r="E86" s="1"/>
      <c r="F86" s="2"/>
      <c r="G86" s="2"/>
    </row>
    <row r="87" spans="2:7" x14ac:dyDescent="0.35">
      <c r="B87" s="37"/>
      <c r="C87" s="5"/>
      <c r="D87" s="1"/>
      <c r="E87" s="1"/>
      <c r="F87" s="2"/>
      <c r="G87" s="2"/>
    </row>
    <row r="88" spans="2:7" x14ac:dyDescent="0.35">
      <c r="B88" s="37"/>
      <c r="C88" s="5"/>
      <c r="D88" s="1"/>
      <c r="E88" s="1"/>
      <c r="F88" s="2"/>
      <c r="G88" s="2"/>
    </row>
    <row r="89" spans="2:7" x14ac:dyDescent="0.35">
      <c r="B89" s="37"/>
      <c r="C89" s="5"/>
      <c r="D89" s="1"/>
      <c r="E89" s="1"/>
      <c r="F89" s="2"/>
      <c r="G89" s="2"/>
    </row>
    <row r="90" spans="2:7" x14ac:dyDescent="0.35">
      <c r="B90" s="37"/>
      <c r="C90" s="5"/>
      <c r="D90" s="1"/>
      <c r="E90" s="1"/>
      <c r="F90" s="2"/>
      <c r="G90" s="2"/>
    </row>
    <row r="91" spans="2:7" x14ac:dyDescent="0.35">
      <c r="B91" s="37"/>
      <c r="C91" s="5"/>
      <c r="D91" s="1"/>
      <c r="E91" s="1"/>
      <c r="F91" s="2"/>
      <c r="G91" s="2"/>
    </row>
    <row r="92" spans="2:7" x14ac:dyDescent="0.35">
      <c r="B92" s="37"/>
      <c r="C92" s="5"/>
      <c r="D92" s="1"/>
      <c r="E92" s="1"/>
      <c r="F92" s="2"/>
      <c r="G92" s="2"/>
    </row>
    <row r="93" spans="2:7" x14ac:dyDescent="0.35">
      <c r="B93" s="37"/>
      <c r="C93" s="5"/>
      <c r="D93" s="1"/>
      <c r="E93" s="1"/>
      <c r="F93" s="2"/>
      <c r="G93" s="2"/>
    </row>
    <row r="94" spans="2:7" x14ac:dyDescent="0.35">
      <c r="B94" s="37"/>
      <c r="C94" s="5"/>
      <c r="D94" s="1"/>
      <c r="E94" s="1"/>
      <c r="F94" s="2"/>
      <c r="G94" s="2"/>
    </row>
    <row r="95" spans="2:7" x14ac:dyDescent="0.35">
      <c r="B95" s="37"/>
      <c r="C95" s="5"/>
      <c r="D95" s="1"/>
      <c r="E95" s="1"/>
      <c r="F95" s="2"/>
      <c r="G95" s="2"/>
    </row>
    <row r="96" spans="2:7" x14ac:dyDescent="0.35">
      <c r="B96" s="37"/>
      <c r="C96" s="5"/>
      <c r="D96" s="1"/>
      <c r="E96" s="1"/>
      <c r="F96" s="2"/>
      <c r="G96" s="2"/>
    </row>
    <row r="97" spans="2:7" x14ac:dyDescent="0.35">
      <c r="B97" s="37"/>
      <c r="C97" s="5"/>
      <c r="D97" s="1"/>
      <c r="E97" s="1"/>
      <c r="F97" s="2"/>
      <c r="G97" s="2"/>
    </row>
    <row r="98" spans="2:7" x14ac:dyDescent="0.35">
      <c r="B98" s="37"/>
      <c r="C98" s="5"/>
      <c r="D98" s="1"/>
      <c r="E98" s="1"/>
      <c r="F98" s="2"/>
      <c r="G98" s="2"/>
    </row>
    <row r="99" spans="2:7" x14ac:dyDescent="0.35">
      <c r="B99" s="37"/>
      <c r="C99" s="5"/>
      <c r="D99" s="1"/>
      <c r="E99" s="1"/>
      <c r="F99" s="2"/>
      <c r="G99" s="2"/>
    </row>
    <row r="100" spans="2:7" x14ac:dyDescent="0.35">
      <c r="B100" s="37"/>
      <c r="C100" s="5"/>
      <c r="D100" s="1"/>
      <c r="E100" s="1"/>
      <c r="F100" s="2"/>
      <c r="G100" s="2"/>
    </row>
    <row r="101" spans="2:7" x14ac:dyDescent="0.35">
      <c r="B101" s="37"/>
      <c r="C101" s="5"/>
      <c r="D101" s="1"/>
      <c r="E101" s="1"/>
      <c r="F101" s="2"/>
      <c r="G101" s="2"/>
    </row>
    <row r="102" spans="2:7" x14ac:dyDescent="0.35">
      <c r="B102" s="37"/>
      <c r="C102" s="5"/>
      <c r="D102" s="1"/>
      <c r="E102" s="1"/>
      <c r="F102" s="2"/>
      <c r="G102" s="2"/>
    </row>
    <row r="103" spans="2:7" x14ac:dyDescent="0.35">
      <c r="B103" s="37"/>
      <c r="C103" s="5"/>
      <c r="D103" s="1"/>
      <c r="E103" s="1"/>
      <c r="F103" s="2"/>
      <c r="G103" s="2"/>
    </row>
    <row r="104" spans="2:7" x14ac:dyDescent="0.35">
      <c r="E104" s="27" t="s">
        <v>9</v>
      </c>
      <c r="F104" s="6">
        <f>SUM(F13:F103)</f>
        <v>0</v>
      </c>
      <c r="G104" s="7">
        <f>SUM(G13:G103)</f>
        <v>0</v>
      </c>
    </row>
  </sheetData>
  <dataValidations count="5">
    <dataValidation allowBlank="1" showInputMessage="1" showErrorMessage="1" prompt="Enter Sum of Transaction" sqref="F13:G103" xr:uid="{01BE9E3B-5EE1-40AA-801B-087DD8448B59}"/>
    <dataValidation allowBlank="1" showInputMessage="1" showErrorMessage="1" prompt="Input Account Opening Balance" sqref="F9" xr:uid="{C661693C-F496-448C-B9DA-8F9F568992E5}"/>
    <dataValidation allowBlank="1" showInputMessage="1" showErrorMessage="1" prompt="Enter Product Description For Example 'League Registration'" sqref="E13:E103" xr:uid="{53A53210-6E0C-47EF-A89C-6E2DD5535F9E}"/>
    <dataValidation allowBlank="1" showInputMessage="1" showErrorMessage="1" prompt="Enter Playing Season For Example '2012-2013'" sqref="D10" xr:uid="{350EC14C-AB9F-4EEF-A30A-E141A0F0F03D}"/>
    <dataValidation allowBlank="1" showInputMessage="1" showErrorMessage="1" prompt="Enter Team Name" sqref="D9" xr:uid="{AC01A6DD-6E31-4604-B906-E39DFE29948E}"/>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Enter Date For Example '01/01/2013'" xr:uid="{D984182F-B405-4F67-A954-9EFAE73580CD}">
          <x14:formula1>
            <xm:f>Sheet2!$A$2:$A$13</xm:f>
          </x14:formula1>
          <xm:sqref>C13:C103</xm:sqref>
        </x14:dataValidation>
        <x14:dataValidation type="list" allowBlank="1" showInputMessage="1" showErrorMessage="1" prompt="Select Category from drop down menu" xr:uid="{DEAE9CA6-898E-4359-93FF-D023C6504AFE}">
          <x14:formula1>
            <xm:f>Sheet3!$A$1:$A$12</xm:f>
          </x14:formula1>
          <xm:sqref>D13:D103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7A7E4-28E9-4F55-BF2B-08498D1D5FED}">
  <sheetPr>
    <pageSetUpPr fitToPage="1"/>
  </sheetPr>
  <dimension ref="B2:K22"/>
  <sheetViews>
    <sheetView topLeftCell="A4" workbookViewId="0"/>
  </sheetViews>
  <sheetFormatPr defaultRowHeight="14.5" x14ac:dyDescent="0.35"/>
  <cols>
    <col min="3" max="3" width="29.08984375" customWidth="1"/>
    <col min="4" max="4" width="17.08984375" customWidth="1"/>
    <col min="6" max="6" width="32.08984375" customWidth="1"/>
    <col min="9" max="9" width="11.1796875" customWidth="1"/>
    <col min="10" max="10" width="11.7265625" customWidth="1"/>
    <col min="11" max="11" width="11.81640625" customWidth="1"/>
  </cols>
  <sheetData>
    <row r="2" spans="2:11" x14ac:dyDescent="0.35">
      <c r="I2" s="45" t="s">
        <v>39</v>
      </c>
    </row>
    <row r="3" spans="2:11" x14ac:dyDescent="0.35">
      <c r="F3" s="22"/>
      <c r="G3" s="22"/>
    </row>
    <row r="4" spans="2:11" x14ac:dyDescent="0.35">
      <c r="C4" s="12"/>
      <c r="D4" s="12"/>
      <c r="E4" s="12"/>
      <c r="F4" s="12"/>
      <c r="G4" s="12"/>
      <c r="J4" s="42" t="s">
        <v>6</v>
      </c>
      <c r="K4" s="43" t="s">
        <v>7</v>
      </c>
    </row>
    <row r="5" spans="2:11" x14ac:dyDescent="0.35">
      <c r="C5" s="13"/>
      <c r="D5" s="11"/>
      <c r="E5" s="21"/>
      <c r="F5" s="18"/>
      <c r="G5" s="17"/>
      <c r="H5" s="23"/>
      <c r="I5" s="39" t="s">
        <v>20</v>
      </c>
      <c r="J5" s="40">
        <f>SUMIF(Account!C13:C103,"June",Account!F13:F103)</f>
        <v>0</v>
      </c>
      <c r="K5" s="40">
        <f>SUMIF(Account!C13:C103,"June",Account!G13:G103)</f>
        <v>0</v>
      </c>
    </row>
    <row r="6" spans="2:11" x14ac:dyDescent="0.35">
      <c r="E6" s="21"/>
      <c r="F6" s="18"/>
      <c r="G6" s="17"/>
      <c r="I6" s="41" t="s">
        <v>21</v>
      </c>
      <c r="J6" s="40">
        <f>SUMIF(Account!C13:C103,"July",Account!F13:F103)</f>
        <v>0</v>
      </c>
      <c r="K6" s="40">
        <f>SUMIF(Account!C13:C103,"July",Account!G13:G103)</f>
        <v>0</v>
      </c>
    </row>
    <row r="7" spans="2:11" x14ac:dyDescent="0.35">
      <c r="C7" s="13"/>
      <c r="D7" s="17"/>
      <c r="E7" s="20"/>
      <c r="F7" s="18"/>
      <c r="G7" s="17"/>
      <c r="H7" s="23"/>
      <c r="I7" s="39" t="s">
        <v>26</v>
      </c>
      <c r="J7" s="40">
        <f>SUMIF(Account!C13:C103,"August",Account!F13:F103)</f>
        <v>0</v>
      </c>
      <c r="K7" s="40">
        <f>SUMIF(Account!C13:C103,"August",Account!G13:G103)</f>
        <v>0</v>
      </c>
    </row>
    <row r="8" spans="2:11" x14ac:dyDescent="0.35">
      <c r="B8" s="14"/>
      <c r="C8" s="15" t="s">
        <v>6</v>
      </c>
      <c r="D8" s="17"/>
      <c r="E8" s="12"/>
      <c r="F8" s="25" t="s">
        <v>7</v>
      </c>
      <c r="G8" s="17"/>
      <c r="I8" s="41" t="s">
        <v>27</v>
      </c>
      <c r="J8" s="40">
        <f>SUMIF(Account!C13:C103,"September",Account!F13:F103)</f>
        <v>0</v>
      </c>
      <c r="K8" s="40">
        <f>SUMIF(Account!C13:C103,"September",Account!G13:G103)</f>
        <v>0</v>
      </c>
    </row>
    <row r="9" spans="2:11" x14ac:dyDescent="0.35">
      <c r="B9" s="14"/>
      <c r="C9" s="16"/>
      <c r="D9" s="19"/>
      <c r="E9" s="12"/>
      <c r="F9" s="26"/>
      <c r="G9" s="24"/>
      <c r="I9" s="39" t="s">
        <v>28</v>
      </c>
      <c r="J9" s="40">
        <f>SUMIF(Account!C17:C107,"October",Account!F13:F103)</f>
        <v>0</v>
      </c>
      <c r="K9" s="40">
        <f>SUMIF(Account!C13:C103,"October",Account!G13:G103)</f>
        <v>0</v>
      </c>
    </row>
    <row r="10" spans="2:11" x14ac:dyDescent="0.35">
      <c r="C10" s="28" t="s">
        <v>10</v>
      </c>
      <c r="D10" s="10">
        <f>SUMIF(Account!D13:D103,"Funding &amp; Sponsorship",Account!F13:F103)</f>
        <v>0</v>
      </c>
      <c r="F10" s="28" t="s">
        <v>11</v>
      </c>
      <c r="G10" s="10">
        <f>SUMIF(Account!D13:D103,"Administration",Account!G13:G103)</f>
        <v>0</v>
      </c>
      <c r="I10" s="41" t="s">
        <v>29</v>
      </c>
      <c r="J10" s="40">
        <f>SUMIF(Account!C13:C103,"November",Account!F13:F103)</f>
        <v>0</v>
      </c>
      <c r="K10" s="40">
        <f>SUMIF(Account!C13:C103,"November",Account!G13:G103)</f>
        <v>0</v>
      </c>
    </row>
    <row r="11" spans="2:11" x14ac:dyDescent="0.35">
      <c r="C11" s="29" t="s">
        <v>8</v>
      </c>
      <c r="D11" s="4">
        <f>SUMIF(Account!D13:D103,"Fundraising",Account!F13:F103)</f>
        <v>0</v>
      </c>
      <c r="F11" s="29" t="s">
        <v>12</v>
      </c>
      <c r="G11" s="4">
        <f>SUMIF(Account!D13:D103,"Insurance",Account!G13:G103)</f>
        <v>0</v>
      </c>
      <c r="I11" s="39" t="s">
        <v>30</v>
      </c>
      <c r="J11" s="40">
        <f>SUMIF(Account!C13:C103,"December",Account!F13:F103)</f>
        <v>0</v>
      </c>
      <c r="K11" s="40">
        <f>SUMIF(Account!C19:C109,"December",Account!G13:G103)</f>
        <v>0</v>
      </c>
    </row>
    <row r="12" spans="2:11" x14ac:dyDescent="0.35">
      <c r="C12" s="29" t="s">
        <v>13</v>
      </c>
      <c r="D12" s="4">
        <f>SUMIF(Account!D13:D103,"Subs",Account!F13:F103)</f>
        <v>0</v>
      </c>
      <c r="F12" s="29" t="s">
        <v>14</v>
      </c>
      <c r="G12" s="4">
        <f>SUMIF(Account!D13:D103,"Kit &amp; Equipment",Account!G13:G103)</f>
        <v>0</v>
      </c>
      <c r="I12" s="41" t="s">
        <v>31</v>
      </c>
      <c r="J12" s="40">
        <f>SUMIF(Account!C13:C103,"January",Account!F13:F103)</f>
        <v>0</v>
      </c>
      <c r="K12" s="40">
        <f>SUMIF(Account!C13:C103,"January",Account!G13:G103)</f>
        <v>0</v>
      </c>
    </row>
    <row r="13" spans="2:11" x14ac:dyDescent="0.35">
      <c r="C13" s="29" t="s">
        <v>15</v>
      </c>
      <c r="D13" s="4">
        <f>SUMIF(Account!D13:D103,"Miscellaneous",Account!F13:F103)</f>
        <v>0</v>
      </c>
      <c r="F13" s="29" t="s">
        <v>16</v>
      </c>
      <c r="G13" s="4">
        <f>SUMIF(Account!D13:D103,"Pitch/Facility Hire",Account!G13:G103)</f>
        <v>0</v>
      </c>
      <c r="I13" s="39" t="s">
        <v>22</v>
      </c>
      <c r="J13" s="40">
        <f>SUMIF(Account!C13:C103,"February",Account!F13:F103)</f>
        <v>0</v>
      </c>
      <c r="K13" s="40">
        <f>SUMIF(Account!C13:C103,"February",Account!G13:G103)</f>
        <v>0</v>
      </c>
    </row>
    <row r="14" spans="2:11" x14ac:dyDescent="0.35">
      <c r="F14" s="29" t="s">
        <v>17</v>
      </c>
      <c r="G14" s="4">
        <f>SUMIF(Account!D13:D103,"Referee Fees",Account!G13:G103)</f>
        <v>0</v>
      </c>
      <c r="I14" s="41" t="s">
        <v>23</v>
      </c>
      <c r="J14" s="40">
        <f>SUMIF(Account!C22:C112,"March",Account!F13:F103)</f>
        <v>0</v>
      </c>
      <c r="K14" s="40">
        <f>SUMIF(Account!C22:C112,"March",Account!G13:G103)</f>
        <v>0</v>
      </c>
    </row>
    <row r="15" spans="2:11" x14ac:dyDescent="0.35">
      <c r="F15" s="29" t="s">
        <v>18</v>
      </c>
      <c r="G15" s="4">
        <f>SUMIF(Account!D13:D103,"Registration &amp; Affiliation",Account!G13:G103)</f>
        <v>0</v>
      </c>
      <c r="I15" s="39" t="s">
        <v>24</v>
      </c>
      <c r="J15" s="40">
        <f>SUMIF(Account!C13:C103,"April",Account!F13:F103)</f>
        <v>0</v>
      </c>
      <c r="K15" s="40">
        <f>SUMIF(Account!C13:C103,"April",Account!G13:G103)</f>
        <v>0</v>
      </c>
    </row>
    <row r="16" spans="2:11" x14ac:dyDescent="0.35">
      <c r="F16" s="29" t="s">
        <v>19</v>
      </c>
      <c r="G16" s="4">
        <f>SUMIF(Account!D13:D103,"Training &amp; Courses",Account!G13:G103)</f>
        <v>0</v>
      </c>
      <c r="I16" s="41" t="s">
        <v>25</v>
      </c>
      <c r="J16" s="40">
        <f>SUMIF(Account!C13:C103,"May",Account!F13:F103)</f>
        <v>0</v>
      </c>
      <c r="K16" s="40">
        <f>SUMIF(Account!C13:C103,"May",Account!G13:G103)</f>
        <v>0</v>
      </c>
    </row>
    <row r="17" spans="3:7" x14ac:dyDescent="0.35">
      <c r="F17" s="29" t="s">
        <v>15</v>
      </c>
      <c r="G17" s="4">
        <f>SUMIF(Account!D13:D103,"Miscellaneous",Account!G13:G103)</f>
        <v>0</v>
      </c>
    </row>
    <row r="18" spans="3:7" x14ac:dyDescent="0.35">
      <c r="F18" s="8"/>
      <c r="G18" s="3"/>
    </row>
    <row r="19" spans="3:7" x14ac:dyDescent="0.35">
      <c r="C19" s="30" t="s">
        <v>9</v>
      </c>
      <c r="D19" s="9">
        <f>SUM(D10:D13)</f>
        <v>0</v>
      </c>
      <c r="F19" s="31" t="s">
        <v>9</v>
      </c>
      <c r="G19" s="9">
        <f>SUM(G10:G17)</f>
        <v>0</v>
      </c>
    </row>
    <row r="21" spans="3:7" x14ac:dyDescent="0.35">
      <c r="D21" s="31" t="s">
        <v>38</v>
      </c>
      <c r="F21" s="9">
        <f>D19-G19</f>
        <v>0</v>
      </c>
    </row>
    <row r="22" spans="3:7" x14ac:dyDescent="0.35">
      <c r="D22" s="44" t="s">
        <v>3</v>
      </c>
      <c r="F22" s="9">
        <f>Account!F10</f>
        <v>0</v>
      </c>
    </row>
  </sheetData>
  <pageMargins left="0.70866141732283472" right="0.70866141732283472" top="0.74803149606299213" bottom="0.74803149606299213"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86FDE-0A2F-47D0-9848-08DFB1E544A4}">
  <dimension ref="A1:A12"/>
  <sheetViews>
    <sheetView workbookViewId="0">
      <selection activeCell="E10" sqref="E10:F10"/>
    </sheetView>
  </sheetViews>
  <sheetFormatPr defaultRowHeight="14.5" x14ac:dyDescent="0.35"/>
  <sheetData>
    <row r="1" spans="1:1" x14ac:dyDescent="0.35">
      <c r="A1" s="28" t="s">
        <v>10</v>
      </c>
    </row>
    <row r="2" spans="1:1" x14ac:dyDescent="0.35">
      <c r="A2" s="29" t="s">
        <v>8</v>
      </c>
    </row>
    <row r="3" spans="1:1" x14ac:dyDescent="0.35">
      <c r="A3" s="29" t="s">
        <v>13</v>
      </c>
    </row>
    <row r="4" spans="1:1" x14ac:dyDescent="0.35">
      <c r="A4" s="29" t="s">
        <v>15</v>
      </c>
    </row>
    <row r="5" spans="1:1" x14ac:dyDescent="0.35">
      <c r="A5" s="28" t="s">
        <v>11</v>
      </c>
    </row>
    <row r="6" spans="1:1" x14ac:dyDescent="0.35">
      <c r="A6" s="29" t="s">
        <v>12</v>
      </c>
    </row>
    <row r="7" spans="1:1" x14ac:dyDescent="0.35">
      <c r="A7" s="29" t="s">
        <v>14</v>
      </c>
    </row>
    <row r="8" spans="1:1" x14ac:dyDescent="0.35">
      <c r="A8" s="29" t="s">
        <v>16</v>
      </c>
    </row>
    <row r="9" spans="1:1" x14ac:dyDescent="0.35">
      <c r="A9" s="29" t="s">
        <v>17</v>
      </c>
    </row>
    <row r="10" spans="1:1" x14ac:dyDescent="0.35">
      <c r="A10" s="29" t="s">
        <v>18</v>
      </c>
    </row>
    <row r="11" spans="1:1" x14ac:dyDescent="0.35">
      <c r="A11" s="29" t="s">
        <v>19</v>
      </c>
    </row>
    <row r="12" spans="1:1" x14ac:dyDescent="0.35">
      <c r="A12" s="29" t="s">
        <v>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A163-932F-431E-88E8-AB57C50197C1}">
  <dimension ref="A2:A13"/>
  <sheetViews>
    <sheetView workbookViewId="0">
      <selection activeCell="F11" sqref="F11"/>
    </sheetView>
  </sheetViews>
  <sheetFormatPr defaultRowHeight="14.5" x14ac:dyDescent="0.35"/>
  <cols>
    <col min="1" max="1" width="9.90625" bestFit="1" customWidth="1"/>
  </cols>
  <sheetData>
    <row r="2" spans="1:1" x14ac:dyDescent="0.35">
      <c r="A2" t="s">
        <v>20</v>
      </c>
    </row>
    <row r="3" spans="1:1" x14ac:dyDescent="0.35">
      <c r="A3" t="s">
        <v>21</v>
      </c>
    </row>
    <row r="4" spans="1:1" x14ac:dyDescent="0.35">
      <c r="A4" t="s">
        <v>26</v>
      </c>
    </row>
    <row r="5" spans="1:1" x14ac:dyDescent="0.35">
      <c r="A5" t="s">
        <v>27</v>
      </c>
    </row>
    <row r="6" spans="1:1" x14ac:dyDescent="0.35">
      <c r="A6" t="s">
        <v>28</v>
      </c>
    </row>
    <row r="7" spans="1:1" x14ac:dyDescent="0.35">
      <c r="A7" t="s">
        <v>29</v>
      </c>
    </row>
    <row r="8" spans="1:1" x14ac:dyDescent="0.35">
      <c r="A8" t="s">
        <v>30</v>
      </c>
    </row>
    <row r="9" spans="1:1" x14ac:dyDescent="0.35">
      <c r="A9" t="s">
        <v>31</v>
      </c>
    </row>
    <row r="10" spans="1:1" x14ac:dyDescent="0.35">
      <c r="A10" t="s">
        <v>22</v>
      </c>
    </row>
    <row r="11" spans="1:1" x14ac:dyDescent="0.35">
      <c r="A11" t="s">
        <v>23</v>
      </c>
    </row>
    <row r="12" spans="1:1" x14ac:dyDescent="0.35">
      <c r="A12" t="s">
        <v>24</v>
      </c>
    </row>
    <row r="13" spans="1:1" x14ac:dyDescent="0.35">
      <c r="A13"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Guidance</vt:lpstr>
      <vt:lpstr>Account</vt:lpstr>
      <vt:lpstr>Account Summary</vt:lpstr>
      <vt:lpstr>Sheet3</vt:lpstr>
      <vt:lpstr>Sheet2</vt:lpstr>
      <vt:lpstr>'Account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Measham</dc:creator>
  <cp:lastModifiedBy>Tom Measham</cp:lastModifiedBy>
  <dcterms:created xsi:type="dcterms:W3CDTF">2020-11-19T13:42:56Z</dcterms:created>
  <dcterms:modified xsi:type="dcterms:W3CDTF">2020-11-20T09:31:09Z</dcterms:modified>
</cp:coreProperties>
</file>