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pn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425"/>
  <workbookPr/>
  <mc:AlternateContent xmlns:mc="http://schemas.openxmlformats.org/markup-compatibility/2006">
    <mc:Choice Requires="x15">
      <x15ac:absPath xmlns:x15ac="http://schemas.microsoft.com/office/spreadsheetml/2010/11/ac" url="C:\Users\katphillipson\The Football Association\MiddlesexFASharedData - Documents\Development Team\Covid-19\"/>
    </mc:Choice>
  </mc:AlternateContent>
  <xr:revisionPtr revIDLastSave="0" documentId="13_ncr:1_{9832169C-5DE1-4A3F-B64D-8BA3CF95F945}" xr6:coauthVersionLast="43" xr6:coauthVersionMax="43" xr10:uidLastSave="{00000000-0000-0000-0000-000000000000}"/>
  <workbookProtection workbookAlgorithmName="SHA-512" workbookHashValue="Cg77ykDqW5BCif9ocG0e+KWzr5lh3VxxLqZfXYYgAiaRElHRPuOZ/I6yRx65nKI2AJVH7Ao3QvjDbh7LC/579g==" workbookSaltValue="3f++L/X/Wii7w6L4cBLUBA==" workbookSpinCount="100000" lockStructure="1"/>
  <bookViews>
    <workbookView xWindow="-108" yWindow="-108" windowWidth="23256" windowHeight="12576" tabRatio="74" firstSheet="2" activeTab="2" xr2:uid="{826E039A-8E80-471B-A3F1-C26900923E35}"/>
  </bookViews>
  <sheets>
    <sheet name="County Logo's" sheetId="12" state="hidden" r:id="rId1"/>
    <sheet name="Dashboard" sheetId="10" r:id="rId2"/>
    <sheet name="How To Guide" sheetId="14" r:id="rId3"/>
    <sheet name="Risk Log" sheetId="18" r:id="rId4"/>
    <sheet name="Risk Table" sheetId="17" r:id="rId5"/>
    <sheet name="Cash Flow 2019-20" sheetId="26" r:id="rId6"/>
    <sheet name="Financial Risk Table" sheetId="25" r:id="rId7"/>
    <sheet name="Action Plan - Now" sheetId="19" r:id="rId8"/>
    <sheet name="Action Plan - Future" sheetId="3" r:id="rId9"/>
    <sheet name="Resources" sheetId="6" r:id="rId10"/>
    <sheet name="Lists" sheetId="27" state="hidden" r:id="rId11"/>
  </sheets>
  <externalReferences>
    <externalReference r:id="rId12"/>
  </externalReferences>
  <definedNames>
    <definedName name="Amateur_FA">'County Logo''s'!$B$2</definedName>
    <definedName name="Army_FA">'County Logo''s'!$B$3</definedName>
    <definedName name="Bedfordshire_FA">'County Logo''s'!$B$4</definedName>
    <definedName name="Berks_and_Bucks_FA" localSheetId="1">Dashboard!$F$19:$R$19</definedName>
    <definedName name="Berks_and_Bucks_FA">'County Logo''s'!$B$5</definedName>
    <definedName name="Birmingham_FA" localSheetId="1">'County Logo''s'!$B$6</definedName>
    <definedName name="Birmingham_FA">'County Logo''s'!$B$6</definedName>
    <definedName name="Cambridgeshire_FA">'County Logo''s'!$B$7</definedName>
    <definedName name="CFALogo111">INDEX('County Logo''s'!$A$1:$B$52,MATCH(Dashboard!$E$7,'County Logo''s'!$A$1:$A$52,0),2)</definedName>
    <definedName name="Cheshire_FA">'County Logo''s'!$B$8</definedName>
    <definedName name="Cornwall_FA">'County Logo''s'!$B$9</definedName>
    <definedName name="CountyLogo">INDEX('County Logo''s'!$A$2:$B$52,MATCH([1]Guide!$C$4,'County Logo''s'!$A$2:$A$52,0),2)</definedName>
    <definedName name="CountyLogo_1">INDEX('County Logo''s'!$A$2:$B$52,MATCH([1]Guide!$C$4,'County Logo''s'!$A$2:$A$52,0),2)</definedName>
    <definedName name="CountyLogoLookup">INDEX('County Logo''s'!$A$2:$B$52,MATCH(Dashboard!$E$7,'County Logo''s'!$A$2:$A$52,0),2)</definedName>
    <definedName name="CountyLogoLookup1">'County Logo''s'!$I$2</definedName>
    <definedName name="Cumberland_FA">'County Logo''s'!$B$10</definedName>
    <definedName name="Derbyshire_FA">'County Logo''s'!$B$11</definedName>
    <definedName name="Devon_FA">'County Logo''s'!$B$12</definedName>
    <definedName name="Dorset_FA">'County Logo''s'!$B$13</definedName>
    <definedName name="Durham_FA">'County Logo''s'!$B$14</definedName>
    <definedName name="East_Riding_FA">'County Logo''s'!$B$15</definedName>
    <definedName name="English_Schools_FA">'County Logo''s'!$B$16</definedName>
    <definedName name="Essex_FA">'County Logo''s'!$B$17</definedName>
    <definedName name="Gloucestershire_FA">'County Logo''s'!$B$18</definedName>
    <definedName name="Guernsey_FA">'County Logo''s'!$B$19</definedName>
    <definedName name="Hampshire_FA">'County Logo''s'!$B$20</definedName>
    <definedName name="Herefordshire_FA">'County Logo''s'!$B$21</definedName>
    <definedName name="Hertfordshire_FA">'County Logo''s'!$B$22</definedName>
    <definedName name="Huntingdonshire_FA">'County Logo''s'!$B$23</definedName>
    <definedName name="Isle_of_Man_FA">'County Logo''s'!$B$24</definedName>
    <definedName name="Jersey_FA">'County Logo''s'!$B$25</definedName>
    <definedName name="Kent_FA">'County Logo''s'!$B$26</definedName>
    <definedName name="Lancashire_FA">'County Logo''s'!$B$27</definedName>
    <definedName name="Leicestershire___Rutland_FA">'County Logo''s'!$B$28</definedName>
    <definedName name="Lincolnshire_FA">'County Logo''s'!$B$29</definedName>
    <definedName name="Liverpool_FA">'County Logo''s'!$B$30</definedName>
    <definedName name="London_FA">'County Logo''s'!$B$31</definedName>
    <definedName name="Manchester_FA">'County Logo''s'!$B$32</definedName>
    <definedName name="Middlesex_FA">'County Logo''s'!$B$33</definedName>
    <definedName name="Norfolk_FA">'County Logo''s'!$B$34</definedName>
    <definedName name="North_Riding_FA">'County Logo''s'!$B$35</definedName>
    <definedName name="Northamptonshire_FA">'County Logo''s'!$B$36</definedName>
    <definedName name="Northumberland_FA">'County Logo''s'!$B$37</definedName>
    <definedName name="Nottinghamshire_FA">'County Logo''s'!$B$38</definedName>
    <definedName name="Oxfordshire_FA">'County Logo''s'!$B$39</definedName>
    <definedName name="RAF_FA">'County Logo''s'!$B$40</definedName>
    <definedName name="RiskLog">Lists!$A$1:$A$8</definedName>
    <definedName name="Royal_Navy_FA">'County Logo''s'!$B$41</definedName>
    <definedName name="Sheffield___Hallamshire_FA">'County Logo''s'!$B$42</definedName>
    <definedName name="Shropshire_FA">'County Logo''s'!$B$43</definedName>
    <definedName name="Somerset_FA">'County Logo''s'!$B$44</definedName>
    <definedName name="Staffordshire_FA">'County Logo''s'!$B$45</definedName>
    <definedName name="Suffolk_FA">'County Logo''s'!$B$46</definedName>
    <definedName name="Surrey_FA">'County Logo''s'!$B$47</definedName>
    <definedName name="Sussex_FA">'County Logo''s'!$B$48</definedName>
    <definedName name="West_Riding_FA">'County Logo''s'!$B$49</definedName>
    <definedName name="Westmorland_FA">'County Logo''s'!$B$50</definedName>
    <definedName name="Wiltshire_FA">'County Logo''s'!$B$51</definedName>
    <definedName name="Worcestershire_FA">'County Logo''s'!$B$52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8" i="26" l="1"/>
  <c r="E53" i="26"/>
  <c r="F7" i="26" l="1"/>
  <c r="F30" i="26"/>
  <c r="F31" i="26"/>
  <c r="F32" i="26"/>
  <c r="F33" i="26"/>
  <c r="F34" i="26"/>
  <c r="F35" i="26"/>
  <c r="F36" i="26"/>
  <c r="F37" i="26"/>
  <c r="F38" i="26"/>
  <c r="F39" i="26"/>
  <c r="F40" i="26"/>
  <c r="D6" i="17" l="1" a="1"/>
  <c r="D6" i="17" s="1"/>
  <c r="D5" i="25" a="1"/>
  <c r="D5" i="25" s="1"/>
  <c r="G6" i="17" l="1" a="1"/>
  <c r="G6" i="17" s="1"/>
  <c r="F9" i="26" l="1"/>
  <c r="F10" i="26"/>
  <c r="F11" i="26"/>
  <c r="F12" i="26"/>
  <c r="F13" i="26"/>
  <c r="F14" i="26"/>
  <c r="F15" i="26"/>
  <c r="F16" i="26"/>
  <c r="F17" i="26"/>
  <c r="F18" i="26"/>
  <c r="F19" i="26"/>
  <c r="F20" i="26"/>
  <c r="F21" i="26"/>
  <c r="F22" i="26"/>
  <c r="F23" i="26"/>
  <c r="F24" i="26"/>
  <c r="F25" i="26"/>
  <c r="C9" i="25" l="1" a="1"/>
  <c r="C9" i="25" s="1"/>
  <c r="C8" i="25" a="1"/>
  <c r="C8" i="25" s="1"/>
  <c r="C7" i="25" a="1"/>
  <c r="C7" i="25" s="1"/>
  <c r="C6" i="25" a="1"/>
  <c r="C6" i="25" s="1"/>
  <c r="C5" i="25" a="1"/>
  <c r="C5" i="25" s="1"/>
  <c r="D9" i="25" a="1"/>
  <c r="D9" i="25" s="1"/>
  <c r="D8" i="25" a="1"/>
  <c r="D8" i="25" s="1"/>
  <c r="D7" i="25" a="1"/>
  <c r="D7" i="25" s="1"/>
  <c r="D6" i="25" a="1"/>
  <c r="D6" i="25" s="1"/>
  <c r="G6" i="25" a="1"/>
  <c r="G6" i="25" s="1"/>
  <c r="E8" i="25" a="1"/>
  <c r="E8" i="25" s="1"/>
  <c r="E9" i="25" a="1"/>
  <c r="E9" i="25" s="1"/>
  <c r="E7" i="25" a="1"/>
  <c r="E7" i="25" s="1"/>
  <c r="E6" i="25" a="1"/>
  <c r="E6" i="25" s="1"/>
  <c r="E5" i="25" a="1"/>
  <c r="E5" i="25" s="1"/>
  <c r="F9" i="25" a="1"/>
  <c r="F9" i="25" s="1"/>
  <c r="F8" i="25" a="1"/>
  <c r="F8" i="25" s="1"/>
  <c r="F7" i="25" a="1"/>
  <c r="F7" i="25" s="1"/>
  <c r="F6" i="25" a="1"/>
  <c r="F6" i="25" s="1"/>
  <c r="F5" i="25" a="1"/>
  <c r="F5" i="25" s="1"/>
  <c r="G9" i="25" a="1"/>
  <c r="G9" i="25" s="1"/>
  <c r="G8" i="25" a="1"/>
  <c r="G8" i="25" s="1"/>
  <c r="G7" i="25" a="1"/>
  <c r="G7" i="25" s="1"/>
  <c r="G5" i="25" a="1"/>
  <c r="G5" i="25" s="1"/>
  <c r="D53" i="26"/>
  <c r="C62" i="26" s="1"/>
  <c r="F41" i="26"/>
  <c r="F42" i="26"/>
  <c r="F43" i="26"/>
  <c r="F44" i="26"/>
  <c r="F45" i="26"/>
  <c r="F46" i="26"/>
  <c r="F47" i="26"/>
  <c r="F48" i="26"/>
  <c r="F49" i="26"/>
  <c r="F50" i="26"/>
  <c r="F51" i="26"/>
  <c r="F52" i="26"/>
  <c r="F29" i="26"/>
  <c r="C57" i="26"/>
  <c r="E26" i="26"/>
  <c r="D26" i="26"/>
  <c r="C61" i="26" s="1"/>
  <c r="G7" i="17" a="1"/>
  <c r="G7" i="17" s="1"/>
  <c r="C63" i="26" l="1"/>
  <c r="F26" i="26"/>
  <c r="F61" i="26"/>
  <c r="F62" i="26"/>
  <c r="F63" i="26" l="1"/>
  <c r="D65" i="26" s="1"/>
  <c r="F53" i="26"/>
  <c r="G10" i="17" l="1" a="1"/>
  <c r="G10" i="17" s="1"/>
  <c r="G9" i="17" a="1"/>
  <c r="G9" i="17" s="1"/>
  <c r="G8" i="17" a="1"/>
  <c r="G8" i="17" s="1"/>
  <c r="F6" i="17" a="1"/>
  <c r="F6" i="17" s="1"/>
  <c r="F7" i="17" a="1"/>
  <c r="F7" i="17" s="1"/>
  <c r="F8" i="17" a="1"/>
  <c r="F8" i="17" s="1"/>
  <c r="F9" i="17" a="1"/>
  <c r="F9" i="17" s="1"/>
  <c r="F10" i="17" a="1"/>
  <c r="F10" i="17" s="1"/>
  <c r="E6" i="17" a="1"/>
  <c r="E6" i="17" s="1"/>
  <c r="E7" i="17" a="1"/>
  <c r="E7" i="17" s="1"/>
  <c r="E8" i="17" a="1"/>
  <c r="E8" i="17" s="1"/>
  <c r="E9" i="17" a="1"/>
  <c r="E9" i="17" s="1"/>
  <c r="E10" i="17" a="1"/>
  <c r="E10" i="17" s="1"/>
  <c r="D8" i="17" a="1"/>
  <c r="D8" i="17" s="1"/>
  <c r="D7" i="17" a="1"/>
  <c r="D7" i="17" s="1"/>
  <c r="C6" i="17" a="1"/>
  <c r="C6" i="17" s="1"/>
  <c r="C7" i="17" a="1"/>
  <c r="C7" i="17" s="1"/>
  <c r="C8" i="17" a="1"/>
  <c r="C8" i="17" s="1"/>
  <c r="C9" i="17" a="1"/>
  <c r="C9" i="17" s="1"/>
  <c r="C10" i="17" a="1"/>
  <c r="C10" i="17" s="1"/>
  <c r="D10" i="17" a="1"/>
  <c r="D10" i="17" s="1"/>
  <c r="D9" i="17" a="1"/>
  <c r="D9" i="17" s="1"/>
  <c r="G11" i="18"/>
  <c r="I2" i="12" l="1"/>
</calcChain>
</file>

<file path=xl/sharedStrings.xml><?xml version="1.0" encoding="utf-8"?>
<sst xmlns="http://schemas.openxmlformats.org/spreadsheetml/2006/main" count="230" uniqueCount="196">
  <si>
    <t>Budget</t>
  </si>
  <si>
    <t>April</t>
  </si>
  <si>
    <t xml:space="preserve">Responsibility </t>
  </si>
  <si>
    <t>Responsibility</t>
  </si>
  <si>
    <t>Weekly</t>
  </si>
  <si>
    <t>TOTAL CASH OUT</t>
  </si>
  <si>
    <t>Bank Charges</t>
  </si>
  <si>
    <t>Property repairs &amp; Maintenance</t>
  </si>
  <si>
    <t>EXPENDITURE</t>
  </si>
  <si>
    <t>TOTAL CASH IN</t>
  </si>
  <si>
    <t>Bank Interest / Investment Income</t>
  </si>
  <si>
    <t xml:space="preserve">Other Income </t>
  </si>
  <si>
    <t>INCOME</t>
  </si>
  <si>
    <t>Worcestershire FA</t>
  </si>
  <si>
    <t>Wiltshire FA</t>
  </si>
  <si>
    <t>Westmorland FA</t>
  </si>
  <si>
    <t>West Riding FA</t>
  </si>
  <si>
    <t>Sussex FA</t>
  </si>
  <si>
    <t>Surrey FA</t>
  </si>
  <si>
    <t>Suffolk FA</t>
  </si>
  <si>
    <t>Staffordshire FA</t>
  </si>
  <si>
    <t>Somerset FA</t>
  </si>
  <si>
    <t>Shropshire FA</t>
  </si>
  <si>
    <t>Sheffield &amp; Hallamshire FA</t>
  </si>
  <si>
    <t>Royal Navy FA</t>
  </si>
  <si>
    <t>RAF FA</t>
  </si>
  <si>
    <t>Oxfordshire FA</t>
  </si>
  <si>
    <t>Nottinghamshire FA</t>
  </si>
  <si>
    <t>Northumberland FA</t>
  </si>
  <si>
    <t>Northamptonshire FA</t>
  </si>
  <si>
    <t>North Riding FA</t>
  </si>
  <si>
    <t>Norfolk FA</t>
  </si>
  <si>
    <t>Middlesex FA</t>
  </si>
  <si>
    <t>Manchester FA</t>
  </si>
  <si>
    <t>London FA</t>
  </si>
  <si>
    <t>Liverpool FA</t>
  </si>
  <si>
    <t>Lincolnshire FA</t>
  </si>
  <si>
    <t>Leicestershire &amp; Rutland FA</t>
  </si>
  <si>
    <t>Lancashire FA</t>
  </si>
  <si>
    <t>Kent FA</t>
  </si>
  <si>
    <t>Jersey FA</t>
  </si>
  <si>
    <t>Isle of Man FA</t>
  </si>
  <si>
    <t>Huntingdonshire FA</t>
  </si>
  <si>
    <t>Hertfordshire FA</t>
  </si>
  <si>
    <t>Herefordshire FA</t>
  </si>
  <si>
    <t>Hampshire FA</t>
  </si>
  <si>
    <t>Guernsey FA</t>
  </si>
  <si>
    <t>Gloucestershire FA</t>
  </si>
  <si>
    <t>Essex FA</t>
  </si>
  <si>
    <t>English Schools FA</t>
  </si>
  <si>
    <t>East Riding FA</t>
  </si>
  <si>
    <t>Durham FA</t>
  </si>
  <si>
    <t>Dorset FA</t>
  </si>
  <si>
    <t>Devon FA</t>
  </si>
  <si>
    <t>Derbyshire FA</t>
  </si>
  <si>
    <t>Cumberland FA</t>
  </si>
  <si>
    <t>Cornwall FA</t>
  </si>
  <si>
    <t>Cheshire FA</t>
  </si>
  <si>
    <t>Cambridgeshire FA</t>
  </si>
  <si>
    <t>Birmingham FA</t>
  </si>
  <si>
    <t>Berks and Bucks FA</t>
  </si>
  <si>
    <t>Bedfordshire FA</t>
  </si>
  <si>
    <t>Army FA</t>
  </si>
  <si>
    <t>Amateur FA</t>
  </si>
  <si>
    <t>County FA</t>
  </si>
  <si>
    <t>Grants</t>
  </si>
  <si>
    <t>Sponsorship</t>
  </si>
  <si>
    <t>Merchandise</t>
  </si>
  <si>
    <t xml:space="preserve">Bar </t>
  </si>
  <si>
    <t>Donations/Gifts</t>
  </si>
  <si>
    <t>Café</t>
  </si>
  <si>
    <t>Match Day fees</t>
  </si>
  <si>
    <t>Bar and merchandising costs</t>
  </si>
  <si>
    <t xml:space="preserve">Facility hire </t>
  </si>
  <si>
    <t>Utility charges (gas, electricity)</t>
  </si>
  <si>
    <t>Facility hire (training and match day facilities)</t>
  </si>
  <si>
    <t>Fundraising activities (Charity quiz night)</t>
  </si>
  <si>
    <t>Sporting events (pre season tournaments)</t>
  </si>
  <si>
    <t>Sinking funds</t>
  </si>
  <si>
    <t>Marketing Costs (monthly website subscription)</t>
  </si>
  <si>
    <t>Sports events (pre season sports tours)</t>
  </si>
  <si>
    <t>Salary Costs Staff - NET PAY</t>
  </si>
  <si>
    <t>Salary Costs Players</t>
  </si>
  <si>
    <t>Facility Rent &amp; Rates</t>
  </si>
  <si>
    <t>Insurance - Football specific (public liability)</t>
  </si>
  <si>
    <t>TV licencing</t>
  </si>
  <si>
    <t>Other Expenditure</t>
  </si>
  <si>
    <t>Kit &amp; Equipment</t>
  </si>
  <si>
    <t>Example 1: Review and update the business continuity plan/business plan</t>
  </si>
  <si>
    <t>Example 1: To communicate and connect with members and volunteers</t>
  </si>
  <si>
    <t xml:space="preserve">Cash Flow </t>
  </si>
  <si>
    <t>Resources</t>
  </si>
  <si>
    <t>Likelihood of this risk happening</t>
  </si>
  <si>
    <t>Impact of this risk happening</t>
  </si>
  <si>
    <t>Useful Resources</t>
  </si>
  <si>
    <t>Government</t>
  </si>
  <si>
    <t>HMRC</t>
  </si>
  <si>
    <t>Public Health England</t>
  </si>
  <si>
    <t>The FA</t>
  </si>
  <si>
    <t>Muckle LLP</t>
  </si>
  <si>
    <t>Topic</t>
  </si>
  <si>
    <t>Employment</t>
  </si>
  <si>
    <t xml:space="preserve">URL </t>
  </si>
  <si>
    <t xml:space="preserve">https://www.muckle-llp.com/what-we-do/sports/the-football-association/  </t>
  </si>
  <si>
    <t>http://www.thefa.com/get-involved/player/the-fa-charter-standard</t>
  </si>
  <si>
    <t>Sport England</t>
  </si>
  <si>
    <t>https://www.sportengland.org/news/coronavirus-information-sector</t>
  </si>
  <si>
    <t>https://www.gov.uk/government/organisations/public-health-england</t>
  </si>
  <si>
    <t>https://www.gov.uk/</t>
  </si>
  <si>
    <t>https://www.gov.uk/government/organisations/hm-revenue-customs</t>
  </si>
  <si>
    <t>Employment/Health</t>
  </si>
  <si>
    <t>Health</t>
  </si>
  <si>
    <t>Contracts/GDPR/Employment</t>
  </si>
  <si>
    <t>http://www.thefa.com/football-rules-governance/safeguarding/section-6-safeguarding-in-the-digital-world</t>
  </si>
  <si>
    <t>Funding/Health</t>
  </si>
  <si>
    <t>Mental Health</t>
  </si>
  <si>
    <t>http://www.headstogether.org.uk/heads-up/</t>
  </si>
  <si>
    <t>Heads Together</t>
  </si>
  <si>
    <t xml:space="preserve">This section provides you with all the relevant links and resources needed to support the completion of this documentation. The information below is continually changing and its therefore highly recommended that you keep your own up to date list of resources and help guides too. </t>
  </si>
  <si>
    <t>Commercial costs (Sky/BT subscriptions)</t>
  </si>
  <si>
    <t>Risks</t>
  </si>
  <si>
    <t>Impact ------&gt;</t>
  </si>
  <si>
    <t>Likelihood -----&gt;</t>
  </si>
  <si>
    <t xml:space="preserve">Actions to Mitigate </t>
  </si>
  <si>
    <t>By When</t>
  </si>
  <si>
    <t xml:space="preserve">What Support is required </t>
  </si>
  <si>
    <t>Football &amp; Safeguarding</t>
  </si>
  <si>
    <t xml:space="preserve">What can you look to CONTINUE to do </t>
  </si>
  <si>
    <t>What can you look to START to do</t>
  </si>
  <si>
    <t>Committee</t>
  </si>
  <si>
    <t>2019-20 Forecast</t>
  </si>
  <si>
    <t>Income to Date</t>
  </si>
  <si>
    <t>Return Sponsorship money</t>
  </si>
  <si>
    <t>Total</t>
  </si>
  <si>
    <t>Closing Balance</t>
  </si>
  <si>
    <t>Savings</t>
  </si>
  <si>
    <t>Membership fees  - youth male</t>
  </si>
  <si>
    <t>Membership fees  - youth female</t>
  </si>
  <si>
    <t>Membership fees  - adult male</t>
  </si>
  <si>
    <t>Membership fees  -adult female</t>
  </si>
  <si>
    <t>Referee Fees</t>
  </si>
  <si>
    <t>Discipline charges</t>
  </si>
  <si>
    <t>Finance Summary</t>
  </si>
  <si>
    <t>Predicted Income</t>
  </si>
  <si>
    <t>Actual Income</t>
  </si>
  <si>
    <t>Predicted Expenditure</t>
  </si>
  <si>
    <t>Training courses/DBS checks</t>
  </si>
  <si>
    <t>Cash Balance (statement against ledger)</t>
  </si>
  <si>
    <t>Commentary</t>
  </si>
  <si>
    <t>Likelihood of further expenditure</t>
  </si>
  <si>
    <t>Impact of no further income</t>
  </si>
  <si>
    <t>Actual Expenditure to date</t>
  </si>
  <si>
    <t>Total to date</t>
  </si>
  <si>
    <t>Current difference of income to date against forecast</t>
  </si>
  <si>
    <t>Salary Costs Staff -PAYE / NI</t>
  </si>
  <si>
    <t>Salary Costs Staff - PENSION</t>
  </si>
  <si>
    <t>Items</t>
  </si>
  <si>
    <t xml:space="preserve">This section helps you easily identify in a visual way what your financial risks are as well as the likelihood and impact of these. </t>
  </si>
  <si>
    <t xml:space="preserve">This section looks to bring all operations and finances which have been identified as highly likely to occur and having a high impact, all in one place. This action plan can then be distributed across the committee and work can be done to explore mitigations. </t>
  </si>
  <si>
    <t>Volunteers</t>
  </si>
  <si>
    <t>Impact of further expenditure</t>
  </si>
  <si>
    <t>Likelihood of no further income</t>
  </si>
  <si>
    <t xml:space="preserve">Please note Information is for guidance only and does not constitute formal professional advice. As such, no reliance should be placed on the information contained in this template.  In particular you should confirm the accuracy and validly of any formulas used. Advice should be sought from the relevant expert(s) as necessary. This maybe through an accountant which the club may already have or you maybe able to source an accountant from within your membership. </t>
  </si>
  <si>
    <t>Action Plan - Now</t>
  </si>
  <si>
    <t>Risk Log</t>
  </si>
  <si>
    <t>Risk Table</t>
  </si>
  <si>
    <t>What is a Business Continuity Plan?</t>
  </si>
  <si>
    <t>Example</t>
  </si>
  <si>
    <t>Number of Committee members reduced</t>
  </si>
  <si>
    <t>Category</t>
  </si>
  <si>
    <t>Action Plan - Future</t>
  </si>
  <si>
    <t>Examples</t>
  </si>
  <si>
    <t>People</t>
  </si>
  <si>
    <t>Communications</t>
  </si>
  <si>
    <t>Contracts &amp; Agreements</t>
  </si>
  <si>
    <t>Governance</t>
  </si>
  <si>
    <t>Finances &amp; Insurances</t>
  </si>
  <si>
    <t>Systems and Data Protection</t>
  </si>
  <si>
    <t>Facilities &amp; Equipment</t>
  </si>
  <si>
    <t>Health &amp; Safety</t>
  </si>
  <si>
    <t xml:space="preserve">Risks </t>
  </si>
  <si>
    <t xml:space="preserve">This section helps you easily identify in a visual way what your risks are as well as the likelihood and impact of these. </t>
  </si>
  <si>
    <t>Financial Risk Table</t>
  </si>
  <si>
    <t xml:space="preserve">This section is all about the opportunities which can be explored during this time, which are maybe more challenging to complete when the football season is in full swing. This is also an opportunity to add any other medium-low football, operational and financial risks which have been highlighted to again look at how these can be mitigated. It’s a good chance to review the 'To Do list' and see what can be completed now which may save some time in other places.  </t>
  </si>
  <si>
    <t>Please note, the above links were accurate and of relevance on 15.04.2020. These are subject to change so please ensure you explore all the most relevant and up to date information</t>
  </si>
  <si>
    <r>
      <t xml:space="preserve">This section is all about exploring your current cash balance against your forecast. This should be used alongside your budget sheet and/or bank statements to provide a true account of your financial position. Two further columns have also been added to help you and your committee/board of directors/trustees begin to think about the likelihood of no more income and further expenditure as well as the impact this could cause. Likelihood and impact on revenue lines are identified as </t>
    </r>
    <r>
      <rPr>
        <sz val="12"/>
        <color rgb="FFFF0000"/>
        <rFont val="Calibri"/>
        <family val="2"/>
        <scheme val="minor"/>
      </rPr>
      <t>'High (5-4)'</t>
    </r>
    <r>
      <rPr>
        <sz val="12"/>
        <color theme="1"/>
        <rFont val="Calibri"/>
        <family val="2"/>
        <scheme val="minor"/>
      </rPr>
      <t xml:space="preserve"> , </t>
    </r>
    <r>
      <rPr>
        <sz val="12"/>
        <color rgb="FFFFC000"/>
        <rFont val="Calibri"/>
        <family val="2"/>
        <scheme val="minor"/>
      </rPr>
      <t>'Medium (3)'</t>
    </r>
    <r>
      <rPr>
        <sz val="12"/>
        <color theme="1"/>
        <rFont val="Calibri"/>
        <family val="2"/>
        <scheme val="minor"/>
      </rPr>
      <t xml:space="preserve"> and </t>
    </r>
    <r>
      <rPr>
        <sz val="12"/>
        <color rgb="FF00B050"/>
        <rFont val="Calibri"/>
        <family val="2"/>
        <scheme val="minor"/>
      </rPr>
      <t>'Low (2-1)'</t>
    </r>
    <r>
      <rPr>
        <sz val="12"/>
        <color theme="1"/>
        <rFont val="Calibri"/>
        <family val="2"/>
        <scheme val="minor"/>
      </rPr>
      <t xml:space="preserve">. Those revenue lines which have been identified as 'High' for likelihood to happen and 'High' on impact should logged on your action plan. </t>
    </r>
  </si>
  <si>
    <t xml:space="preserve">Membership fees - adult males </t>
  </si>
  <si>
    <t>Fundrasing ideas</t>
  </si>
  <si>
    <t>Finance Officer</t>
  </si>
  <si>
    <t>Team managers to determine if payment will be made</t>
  </si>
  <si>
    <t xml:space="preserve">A business continuity plan is a working document that reflects the business(club)as it is and not as it was. The plan should be easy to read and concise.  The plan states what tasks should be done, but not necessarily how to carry them out. This allows the business (club) to have ownership, flexibility and creativity to make the plan suit relevant.  There are four stages to creating a business continuity plan:
- Identify - understand risks and the likelihood of them happening    
- Analyse - the risks and their impact on the business (club)  
- Create a plan of action - understand what can/should be stopped, what can continue and what needs to be started. All these different areas need to be assigned to someone so responsibility can be taken for monitoring and actioning the plan. 
- Test and refine (continue to review and adapt the plan, ultimately ensuring its still fit for purpose). </t>
  </si>
  <si>
    <r>
      <t>This section is all about identifying the risks which your club currently faces and what it may face in the future. These risks should look to include all football activities and operations. Financial risks will be covered later on within the document. Understanding the likelihood of these risks happening and what impact they will have if they occur, is vital. Risks are identified as '</t>
    </r>
    <r>
      <rPr>
        <sz val="12"/>
        <color rgb="FFFF0000"/>
        <rFont val="Calibri"/>
        <family val="2"/>
        <scheme val="minor"/>
      </rPr>
      <t>High (5-4)</t>
    </r>
    <r>
      <rPr>
        <sz val="12"/>
        <color theme="1"/>
        <rFont val="Calibri"/>
        <family val="2"/>
        <scheme val="minor"/>
      </rPr>
      <t>' , '</t>
    </r>
    <r>
      <rPr>
        <sz val="12"/>
        <color rgb="FFFFC000"/>
        <rFont val="Calibri"/>
        <family val="2"/>
        <scheme val="minor"/>
      </rPr>
      <t>Medium (3)</t>
    </r>
    <r>
      <rPr>
        <sz val="12"/>
        <color theme="1"/>
        <rFont val="Calibri"/>
        <family val="2"/>
        <scheme val="minor"/>
      </rPr>
      <t>' and '</t>
    </r>
    <r>
      <rPr>
        <sz val="12"/>
        <color rgb="FF00B050"/>
        <rFont val="Calibri"/>
        <family val="2"/>
        <scheme val="minor"/>
      </rPr>
      <t>Low (2-1</t>
    </r>
    <r>
      <rPr>
        <sz val="12"/>
        <color theme="1"/>
        <rFont val="Calibri"/>
        <family val="2"/>
        <scheme val="minor"/>
      </rPr>
      <t xml:space="preserve">)'. Those risks which have been identified as 'High' for likelihood to happen and 'High' on impact should be logged on your action plan. </t>
    </r>
  </si>
  <si>
    <t>Insurance- Non-Football</t>
  </si>
  <si>
    <t>Expenditure to Date</t>
  </si>
  <si>
    <t>Current difference of expenditure to date against forecast</t>
  </si>
  <si>
    <t>*ENTER CLUB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</si>
</sst>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quot;£&quot;#,##0.00"/>
  </numFmts>
  <fonts count="43" x14ac:knownFonts="1">
    <font>
      <sz val="11"/>
      <color theme="1"/>
      <name val="Calibri"/>
      <family val="2"/>
      <scheme val="minor"/>
    </font>
    <font>
      <sz val="11"/>
      <color theme="1"/>
      <name val="Calibri"/>
      <family val="2"/>
      <scheme val="minor"/>
    </font>
    <font>
      <sz val="11"/>
      <color theme="1"/>
      <name val="FS Jack"/>
      <family val="2"/>
    </font>
    <font>
      <b/>
      <sz val="11"/>
      <color theme="1"/>
      <name val="FS Jack"/>
      <family val="3"/>
    </font>
    <font>
      <b/>
      <sz val="20"/>
      <color theme="1"/>
      <name val="FS Jack"/>
      <family val="3"/>
    </font>
    <font>
      <sz val="20"/>
      <color theme="1"/>
      <name val="FS Jack"/>
      <family val="3"/>
    </font>
    <font>
      <b/>
      <sz val="15"/>
      <color theme="3"/>
      <name val="Calibri"/>
      <family val="2"/>
      <scheme val="minor"/>
    </font>
    <font>
      <b/>
      <sz val="13"/>
      <color theme="3"/>
      <name val="Calibri"/>
      <family val="2"/>
      <scheme val="minor"/>
    </font>
    <font>
      <b/>
      <sz val="11"/>
      <color theme="3"/>
      <name val="Calibri"/>
      <family val="2"/>
      <scheme val="minor"/>
    </font>
    <font>
      <sz val="10"/>
      <color theme="1"/>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3F3F76"/>
      <name val="Calibri"/>
      <family val="2"/>
      <scheme val="minor"/>
    </font>
    <font>
      <sz val="10"/>
      <color rgb="FFFA7D00"/>
      <name val="Calibri"/>
      <family val="2"/>
      <scheme val="minor"/>
    </font>
    <font>
      <b/>
      <sz val="10"/>
      <color rgb="FF3F3F3F"/>
      <name val="Calibri"/>
      <family val="2"/>
      <scheme val="minor"/>
    </font>
    <font>
      <sz val="10"/>
      <color rgb="FFFF0000"/>
      <name val="Calibri"/>
      <family val="2"/>
      <scheme val="minor"/>
    </font>
    <font>
      <b/>
      <sz val="10"/>
      <color theme="1"/>
      <name val="Calibri"/>
      <family val="2"/>
      <scheme val="minor"/>
    </font>
    <font>
      <sz val="10"/>
      <color theme="0"/>
      <name val="Calibri"/>
      <family val="2"/>
      <scheme val="minor"/>
    </font>
    <font>
      <u/>
      <sz val="11"/>
      <color theme="10"/>
      <name val="Calibri"/>
      <family val="2"/>
      <scheme val="minor"/>
    </font>
    <font>
      <b/>
      <sz val="26"/>
      <color rgb="FFFFFFFF"/>
      <name val="Calibri"/>
      <family val="2"/>
      <scheme val="minor"/>
    </font>
    <font>
      <sz val="24"/>
      <color rgb="FFFFFFFF"/>
      <name val="Calibri"/>
      <family val="2"/>
      <scheme val="minor"/>
    </font>
    <font>
      <sz val="11"/>
      <name val="Calibri"/>
      <family val="2"/>
      <scheme val="minor"/>
    </font>
    <font>
      <sz val="12"/>
      <color theme="1"/>
      <name val="Calibri"/>
      <family val="2"/>
      <scheme val="minor"/>
    </font>
    <font>
      <b/>
      <sz val="16"/>
      <color theme="1"/>
      <name val="Calibri"/>
      <family val="2"/>
      <scheme val="minor"/>
    </font>
    <font>
      <b/>
      <sz val="16"/>
      <color theme="0"/>
      <name val="Calibri"/>
      <family val="2"/>
      <scheme val="minor"/>
    </font>
    <font>
      <sz val="16"/>
      <color theme="0"/>
      <name val="Calibri"/>
      <family val="2"/>
      <scheme val="minor"/>
    </font>
    <font>
      <b/>
      <sz val="12"/>
      <color theme="1"/>
      <name val="Calibri"/>
      <family val="2"/>
      <scheme val="minor"/>
    </font>
    <font>
      <b/>
      <sz val="12"/>
      <color theme="0"/>
      <name val="Calibri"/>
      <family val="2"/>
      <scheme val="minor"/>
    </font>
    <font>
      <sz val="12"/>
      <color theme="0"/>
      <name val="Calibri"/>
      <family val="2"/>
      <scheme val="minor"/>
    </font>
    <font>
      <b/>
      <sz val="12"/>
      <color rgb="FFFFFFFF"/>
      <name val="Calibri"/>
      <family val="2"/>
      <scheme val="minor"/>
    </font>
    <font>
      <b/>
      <sz val="16"/>
      <color rgb="FFFFFFFF"/>
      <name val="Calibri"/>
      <family val="2"/>
      <scheme val="minor"/>
    </font>
    <font>
      <sz val="12"/>
      <color rgb="FFFF0000"/>
      <name val="Calibri"/>
      <family val="2"/>
      <scheme val="minor"/>
    </font>
    <font>
      <sz val="12"/>
      <color rgb="FFFFC000"/>
      <name val="Calibri"/>
      <family val="2"/>
      <scheme val="minor"/>
    </font>
    <font>
      <sz val="12"/>
      <color rgb="FF00B050"/>
      <name val="Calibri"/>
      <family val="2"/>
      <scheme val="minor"/>
    </font>
    <font>
      <sz val="12"/>
      <name val="Calibri"/>
      <family val="2"/>
      <scheme val="minor"/>
    </font>
    <font>
      <i/>
      <sz val="12"/>
      <color rgb="FFFF0000"/>
      <name val="Calibri"/>
      <family val="2"/>
      <scheme val="minor"/>
    </font>
    <font>
      <i/>
      <sz val="12"/>
      <color theme="1"/>
      <name val="Calibri"/>
      <family val="2"/>
      <scheme val="minor"/>
    </font>
    <font>
      <u/>
      <sz val="12"/>
      <color theme="10"/>
      <name val="Calibri"/>
      <family val="2"/>
      <scheme val="minor"/>
    </font>
    <font>
      <b/>
      <i/>
      <sz val="12"/>
      <color theme="1"/>
      <name val="Calibri"/>
      <family val="2"/>
      <scheme val="minor"/>
    </font>
  </fonts>
  <fills count="43">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theme="0" tint="-0.499984740745262"/>
        <bgColor indexed="64"/>
      </patternFill>
    </fill>
    <fill>
      <patternFill patternType="solid">
        <fgColor theme="1"/>
        <bgColor indexed="64"/>
      </patternFill>
    </fill>
    <fill>
      <patternFill patternType="solid">
        <fgColor theme="6"/>
        <bgColor indexed="64"/>
      </patternFill>
    </fill>
    <fill>
      <patternFill patternType="solid">
        <fgColor theme="0"/>
        <bgColor indexed="64"/>
      </patternFill>
    </fill>
    <fill>
      <patternFill patternType="solid">
        <fgColor theme="7"/>
        <bgColor indexed="64"/>
      </patternFill>
    </fill>
    <fill>
      <patternFill patternType="solid">
        <fgColor theme="9"/>
        <bgColor indexed="64"/>
      </patternFill>
    </fill>
    <fill>
      <patternFill patternType="solid">
        <fgColor theme="4"/>
        <bgColor indexed="64"/>
      </patternFill>
    </fill>
    <fill>
      <patternFill patternType="solid">
        <fgColor theme="2"/>
        <bgColor indexed="64"/>
      </patternFill>
    </fill>
    <fill>
      <patternFill patternType="solid">
        <fgColor rgb="FFFFFFFF"/>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s>
  <cellStyleXfs count="44">
    <xf numFmtId="0" fontId="0" fillId="0" borderId="0"/>
    <xf numFmtId="43" fontId="1" fillId="0" borderId="0" applyFont="0" applyFill="0" applyBorder="0" applyAlignment="0" applyProtection="0"/>
    <xf numFmtId="0" fontId="2" fillId="0" borderId="0"/>
    <xf numFmtId="0" fontId="6" fillId="0" borderId="11" applyNumberFormat="0" applyFill="0" applyAlignment="0" applyProtection="0"/>
    <xf numFmtId="0" fontId="7" fillId="0" borderId="12" applyNumberFormat="0" applyFill="0" applyAlignment="0" applyProtection="0"/>
    <xf numFmtId="0" fontId="8" fillId="0" borderId="13" applyNumberFormat="0" applyFill="0" applyAlignment="0" applyProtection="0"/>
    <xf numFmtId="0" fontId="8" fillId="0" borderId="0" applyNumberFormat="0" applyFill="0" applyBorder="0" applyAlignment="0" applyProtection="0"/>
    <xf numFmtId="0" fontId="9" fillId="0" borderId="0"/>
    <xf numFmtId="0" fontId="11" fillId="3" borderId="0" applyNumberFormat="0" applyBorder="0" applyAlignment="0" applyProtection="0"/>
    <xf numFmtId="0" fontId="10" fillId="4" borderId="0" applyNumberFormat="0" applyBorder="0" applyAlignment="0" applyProtection="0"/>
    <xf numFmtId="0" fontId="12" fillId="5" borderId="0" applyNumberFormat="0" applyBorder="0" applyAlignment="0" applyProtection="0"/>
    <xf numFmtId="0" fontId="16" fillId="6" borderId="14" applyNumberFormat="0" applyAlignment="0" applyProtection="0"/>
    <xf numFmtId="0" fontId="18" fillId="7" borderId="15" applyNumberFormat="0" applyAlignment="0" applyProtection="0"/>
    <xf numFmtId="0" fontId="13" fillId="7" borderId="14" applyNumberFormat="0" applyAlignment="0" applyProtection="0"/>
    <xf numFmtId="0" fontId="17" fillId="0" borderId="16" applyNumberFormat="0" applyFill="0" applyAlignment="0" applyProtection="0"/>
    <xf numFmtId="0" fontId="14" fillId="8" borderId="17" applyNumberFormat="0" applyAlignment="0" applyProtection="0"/>
    <xf numFmtId="0" fontId="19" fillId="0" borderId="0" applyNumberFormat="0" applyFill="0" applyBorder="0" applyAlignment="0" applyProtection="0"/>
    <xf numFmtId="0" fontId="15" fillId="0" borderId="0" applyNumberFormat="0" applyFill="0" applyBorder="0" applyAlignment="0" applyProtection="0"/>
    <xf numFmtId="0" fontId="20" fillId="0" borderId="18" applyNumberFormat="0" applyFill="0" applyAlignment="0" applyProtection="0"/>
    <xf numFmtId="0" fontId="21"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1" fillId="32" borderId="0" applyNumberFormat="0" applyBorder="0" applyAlignment="0" applyProtection="0"/>
    <xf numFmtId="0" fontId="22" fillId="0" borderId="0" applyNumberFormat="0" applyFill="0" applyBorder="0" applyAlignment="0" applyProtection="0"/>
  </cellStyleXfs>
  <cellXfs count="124">
    <xf numFmtId="0" fontId="0" fillId="0" borderId="0" xfId="0"/>
    <xf numFmtId="0" fontId="2" fillId="0" borderId="0" xfId="2"/>
    <xf numFmtId="0" fontId="3" fillId="0" borderId="0" xfId="2" applyFont="1"/>
    <xf numFmtId="0" fontId="4" fillId="0" borderId="0" xfId="2" applyFont="1"/>
    <xf numFmtId="0" fontId="5" fillId="0" borderId="0" xfId="2" applyFont="1" applyAlignment="1">
      <alignment horizontal="left" vertical="center"/>
    </xf>
    <xf numFmtId="0" fontId="5" fillId="0" borderId="0" xfId="2" applyFont="1"/>
    <xf numFmtId="0" fontId="0" fillId="0" borderId="0" xfId="0" applyBorder="1"/>
    <xf numFmtId="0" fontId="0" fillId="37" borderId="0" xfId="0" applyFont="1" applyFill="1"/>
    <xf numFmtId="0" fontId="0" fillId="37" borderId="0" xfId="0" applyFont="1" applyFill="1" applyAlignment="1">
      <alignment vertical="top" wrapText="1"/>
    </xf>
    <xf numFmtId="0" fontId="0" fillId="37" borderId="0" xfId="0" applyFont="1" applyFill="1" applyAlignment="1">
      <alignment horizontal="left"/>
    </xf>
    <xf numFmtId="0" fontId="25" fillId="0" borderId="0" xfId="0" applyFont="1" applyFill="1" applyBorder="1" applyAlignment="1">
      <alignment vertical="top" wrapText="1"/>
    </xf>
    <xf numFmtId="0" fontId="26" fillId="37" borderId="0" xfId="0" applyFont="1" applyFill="1"/>
    <xf numFmtId="0" fontId="34" fillId="36" borderId="0" xfId="0" applyFont="1" applyFill="1" applyBorder="1" applyAlignment="1">
      <alignment horizontal="center" vertical="center"/>
    </xf>
    <xf numFmtId="0" fontId="34" fillId="38" borderId="0" xfId="0" applyFont="1" applyFill="1" applyBorder="1" applyAlignment="1">
      <alignment horizontal="center" vertical="center"/>
    </xf>
    <xf numFmtId="0" fontId="34" fillId="39" borderId="0" xfId="0" applyFont="1" applyFill="1" applyBorder="1" applyAlignment="1">
      <alignment horizontal="center" vertical="center"/>
    </xf>
    <xf numFmtId="0" fontId="28" fillId="40" borderId="0" xfId="0" applyFont="1" applyFill="1" applyBorder="1" applyAlignment="1">
      <alignment horizontal="center" vertical="center"/>
    </xf>
    <xf numFmtId="0" fontId="28" fillId="35" borderId="0" xfId="0" applyFont="1" applyFill="1" applyBorder="1" applyAlignment="1">
      <alignment horizontal="center" vertical="center"/>
    </xf>
    <xf numFmtId="0" fontId="30" fillId="37" borderId="0" xfId="0" applyFont="1" applyFill="1"/>
    <xf numFmtId="0" fontId="27" fillId="37" borderId="0" xfId="0" applyFont="1" applyFill="1"/>
    <xf numFmtId="0" fontId="26" fillId="37" borderId="0" xfId="0" applyFont="1" applyFill="1" applyBorder="1" applyAlignment="1">
      <alignment horizontal="left" vertical="center" wrapText="1"/>
    </xf>
    <xf numFmtId="0" fontId="26" fillId="42" borderId="0" xfId="0" applyFont="1" applyFill="1"/>
    <xf numFmtId="0" fontId="26" fillId="0" borderId="0" xfId="0" applyFont="1"/>
    <xf numFmtId="0" fontId="31" fillId="36" borderId="1" xfId="0" applyFont="1" applyFill="1" applyBorder="1" applyAlignment="1">
      <alignment horizontal="center" vertical="center" wrapText="1"/>
    </xf>
    <xf numFmtId="0" fontId="31" fillId="36" borderId="23" xfId="0" applyFont="1" applyFill="1" applyBorder="1" applyAlignment="1">
      <alignment horizontal="center" vertical="center" wrapText="1"/>
    </xf>
    <xf numFmtId="0" fontId="31" fillId="36" borderId="24" xfId="0" applyFont="1" applyFill="1" applyBorder="1" applyAlignment="1">
      <alignment horizontal="center" vertical="center" wrapText="1"/>
    </xf>
    <xf numFmtId="0" fontId="26" fillId="37" borderId="1" xfId="0" applyFont="1" applyFill="1" applyBorder="1"/>
    <xf numFmtId="0" fontId="26" fillId="39" borderId="1" xfId="0" applyFont="1" applyFill="1" applyBorder="1" applyAlignment="1">
      <alignment horizontal="center"/>
    </xf>
    <xf numFmtId="0" fontId="26" fillId="41" borderId="1" xfId="0" applyFont="1" applyFill="1" applyBorder="1" applyAlignment="1">
      <alignment horizontal="center"/>
    </xf>
    <xf numFmtId="0" fontId="32" fillId="36" borderId="20" xfId="0" applyFont="1" applyFill="1" applyBorder="1" applyAlignment="1">
      <alignment horizontal="center" vertical="center" wrapText="1"/>
    </xf>
    <xf numFmtId="0" fontId="32" fillId="36" borderId="21" xfId="0" applyFont="1" applyFill="1" applyBorder="1" applyAlignment="1">
      <alignment horizontal="center" vertical="center" wrapText="1"/>
    </xf>
    <xf numFmtId="0" fontId="32" fillId="36" borderId="22" xfId="0" applyFont="1" applyFill="1" applyBorder="1" applyAlignment="1">
      <alignment horizontal="center" vertical="center" wrapText="1"/>
    </xf>
    <xf numFmtId="0" fontId="38" fillId="0" borderId="1" xfId="0" applyFont="1" applyBorder="1" applyAlignment="1" applyProtection="1">
      <alignment vertical="top" wrapText="1"/>
      <protection locked="0"/>
    </xf>
    <xf numFmtId="0" fontId="38" fillId="0" borderId="1" xfId="0" applyFont="1" applyBorder="1" applyAlignment="1" applyProtection="1">
      <alignment horizontal="center" vertical="center" wrapText="1"/>
      <protection locked="0"/>
    </xf>
    <xf numFmtId="0" fontId="26" fillId="0" borderId="1" xfId="0" applyFont="1" applyBorder="1" applyAlignment="1" applyProtection="1">
      <alignment vertical="top" wrapText="1"/>
      <protection locked="0"/>
    </xf>
    <xf numFmtId="0" fontId="26" fillId="0" borderId="1"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26" fillId="34" borderId="0" xfId="0" applyFont="1" applyFill="1"/>
    <xf numFmtId="0" fontId="26" fillId="34" borderId="4" xfId="0" applyFont="1" applyFill="1" applyBorder="1" applyAlignment="1">
      <alignment horizontal="center" vertical="center" wrapText="1"/>
    </xf>
    <xf numFmtId="0" fontId="26" fillId="34" borderId="0" xfId="0" applyFont="1" applyFill="1" applyAlignment="1">
      <alignment horizontal="center" vertical="center" wrapText="1"/>
    </xf>
    <xf numFmtId="0" fontId="30" fillId="2" borderId="0" xfId="0" applyFont="1" applyFill="1"/>
    <xf numFmtId="0" fontId="30" fillId="0" borderId="19" xfId="0" applyFont="1" applyBorder="1" applyAlignment="1">
      <alignment horizontal="center" vertical="center" wrapText="1"/>
    </xf>
    <xf numFmtId="0" fontId="30" fillId="0" borderId="19" xfId="0" applyFont="1" applyBorder="1" applyAlignment="1">
      <alignment horizontal="center" wrapText="1"/>
    </xf>
    <xf numFmtId="0" fontId="30" fillId="0" borderId="0" xfId="0" applyFont="1"/>
    <xf numFmtId="0" fontId="26" fillId="0" borderId="0" xfId="0" applyFont="1" applyBorder="1"/>
    <xf numFmtId="43" fontId="26" fillId="0" borderId="0" xfId="0" applyNumberFormat="1" applyFont="1" applyBorder="1"/>
    <xf numFmtId="0" fontId="26" fillId="0" borderId="0" xfId="0" applyFont="1" applyAlignment="1">
      <alignment wrapText="1"/>
    </xf>
    <xf numFmtId="0" fontId="33" fillId="34" borderId="0" xfId="0" applyFont="1" applyFill="1" applyAlignment="1">
      <alignment horizontal="center" vertical="center" wrapText="1"/>
    </xf>
    <xf numFmtId="0" fontId="30" fillId="42" borderId="0" xfId="0" applyFont="1" applyFill="1"/>
    <xf numFmtId="43" fontId="26" fillId="42" borderId="0" xfId="0" applyNumberFormat="1" applyFont="1" applyFill="1"/>
    <xf numFmtId="43" fontId="26" fillId="0" borderId="0" xfId="0" applyNumberFormat="1" applyFont="1"/>
    <xf numFmtId="164" fontId="30" fillId="2" borderId="0" xfId="0" applyNumberFormat="1" applyFont="1" applyFill="1"/>
    <xf numFmtId="0" fontId="31" fillId="38" borderId="1" xfId="0" applyFont="1" applyFill="1" applyBorder="1" applyAlignment="1">
      <alignment horizontal="center" vertical="center"/>
    </xf>
    <xf numFmtId="0" fontId="30" fillId="39" borderId="1" xfId="0" applyFont="1" applyFill="1" applyBorder="1" applyAlignment="1">
      <alignment horizontal="center"/>
    </xf>
    <xf numFmtId="165" fontId="30" fillId="39" borderId="1" xfId="0" applyNumberFormat="1" applyFont="1" applyFill="1" applyBorder="1" applyAlignment="1">
      <alignment horizontal="center"/>
    </xf>
    <xf numFmtId="0" fontId="38" fillId="37" borderId="1" xfId="0" applyFont="1" applyFill="1" applyBorder="1" applyAlignment="1">
      <alignment vertical="center" wrapText="1" readingOrder="1"/>
    </xf>
    <xf numFmtId="165" fontId="38" fillId="37" borderId="1" xfId="0" applyNumberFormat="1" applyFont="1" applyFill="1" applyBorder="1" applyAlignment="1">
      <alignment horizontal="right" vertical="center"/>
    </xf>
    <xf numFmtId="0" fontId="38" fillId="37" borderId="1" xfId="0" applyFont="1" applyFill="1" applyBorder="1"/>
    <xf numFmtId="0" fontId="32" fillId="37" borderId="0" xfId="0" applyFont="1" applyFill="1"/>
    <xf numFmtId="165" fontId="38" fillId="37" borderId="1" xfId="0" applyNumberFormat="1" applyFont="1" applyFill="1" applyBorder="1" applyAlignment="1" applyProtection="1">
      <alignment horizontal="right" vertical="center"/>
      <protection locked="0"/>
    </xf>
    <xf numFmtId="0" fontId="26" fillId="37" borderId="1" xfId="0" applyFont="1" applyFill="1" applyBorder="1" applyProtection="1">
      <protection locked="0"/>
    </xf>
    <xf numFmtId="0" fontId="26" fillId="0" borderId="0" xfId="0" applyFont="1" applyProtection="1">
      <protection locked="0"/>
    </xf>
    <xf numFmtId="0" fontId="26" fillId="0" borderId="1" xfId="0" applyFont="1" applyBorder="1" applyProtection="1">
      <protection locked="0"/>
    </xf>
    <xf numFmtId="43" fontId="26" fillId="0" borderId="1" xfId="0" applyNumberFormat="1" applyFont="1" applyBorder="1" applyProtection="1">
      <protection locked="0"/>
    </xf>
    <xf numFmtId="0" fontId="26" fillId="0" borderId="1" xfId="0" applyFont="1" applyBorder="1" applyAlignment="1" applyProtection="1">
      <alignment horizontal="center"/>
      <protection locked="0"/>
    </xf>
    <xf numFmtId="0" fontId="30" fillId="0" borderId="0" xfId="0" applyFont="1" applyProtection="1">
      <protection locked="0"/>
    </xf>
    <xf numFmtId="0" fontId="26" fillId="0" borderId="0" xfId="0" applyFont="1" applyAlignment="1" applyProtection="1">
      <alignment horizontal="center"/>
      <protection locked="0"/>
    </xf>
    <xf numFmtId="0" fontId="26" fillId="0" borderId="0" xfId="0" applyFont="1" applyFill="1" applyProtection="1">
      <protection locked="0"/>
    </xf>
    <xf numFmtId="0" fontId="26" fillId="0" borderId="6" xfId="7" applyFont="1" applyFill="1" applyBorder="1" applyProtection="1">
      <protection locked="0"/>
    </xf>
    <xf numFmtId="164" fontId="30" fillId="2" borderId="0" xfId="1" applyNumberFormat="1" applyFont="1" applyFill="1" applyBorder="1" applyProtection="1">
      <protection locked="0"/>
    </xf>
    <xf numFmtId="0" fontId="26" fillId="42" borderId="1" xfId="0" applyFont="1" applyFill="1" applyBorder="1" applyProtection="1">
      <protection locked="0"/>
    </xf>
    <xf numFmtId="0" fontId="31" fillId="35" borderId="1" xfId="0" applyFont="1" applyFill="1" applyBorder="1" applyAlignment="1" applyProtection="1">
      <alignment horizontal="center" vertical="center" wrapText="1"/>
    </xf>
    <xf numFmtId="165" fontId="31" fillId="35" borderId="1" xfId="0" applyNumberFormat="1" applyFont="1" applyFill="1" applyBorder="1" applyAlignment="1" applyProtection="1">
      <alignment horizontal="center" vertical="center" wrapText="1"/>
    </xf>
    <xf numFmtId="0" fontId="32" fillId="37" borderId="0" xfId="0" applyFont="1" applyFill="1" applyProtection="1"/>
    <xf numFmtId="0" fontId="38" fillId="37" borderId="1" xfId="0" applyFont="1" applyFill="1" applyBorder="1" applyAlignment="1" applyProtection="1">
      <alignment vertical="center" wrapText="1"/>
    </xf>
    <xf numFmtId="0" fontId="41" fillId="37" borderId="1" xfId="43" applyFont="1" applyFill="1" applyBorder="1" applyAlignment="1" applyProtection="1">
      <alignment horizontal="right" vertical="center" wrapText="1"/>
    </xf>
    <xf numFmtId="165" fontId="38" fillId="37" borderId="1" xfId="0" applyNumberFormat="1" applyFont="1" applyFill="1" applyBorder="1" applyAlignment="1" applyProtection="1">
      <alignment horizontal="right" vertical="center" wrapText="1"/>
    </xf>
    <xf numFmtId="0" fontId="26" fillId="37" borderId="1" xfId="0" applyFont="1" applyFill="1" applyBorder="1" applyAlignment="1" applyProtection="1">
      <alignment horizontal="right" vertical="center" wrapText="1"/>
    </xf>
    <xf numFmtId="0" fontId="26" fillId="37" borderId="0" xfId="0" applyFont="1" applyFill="1" applyProtection="1"/>
    <xf numFmtId="0" fontId="38" fillId="37" borderId="1" xfId="0" applyFont="1" applyFill="1" applyBorder="1" applyAlignment="1" applyProtection="1">
      <alignment horizontal="right" vertical="center" wrapText="1"/>
    </xf>
    <xf numFmtId="0" fontId="42" fillId="37" borderId="0" xfId="0" applyFont="1" applyFill="1" applyProtection="1"/>
    <xf numFmtId="0" fontId="26" fillId="37" borderId="0" xfId="0" applyFont="1" applyFill="1" applyAlignment="1" applyProtection="1">
      <alignment vertical="center" wrapText="1"/>
    </xf>
    <xf numFmtId="165" fontId="26" fillId="37" borderId="0" xfId="0" applyNumberFormat="1" applyFont="1" applyFill="1" applyAlignment="1" applyProtection="1">
      <alignment vertical="center" wrapText="1"/>
    </xf>
    <xf numFmtId="0" fontId="38" fillId="37" borderId="1" xfId="0" applyFont="1" applyFill="1" applyBorder="1" applyAlignment="1" applyProtection="1">
      <alignment vertical="center" wrapText="1" readingOrder="1"/>
      <protection locked="0"/>
    </xf>
    <xf numFmtId="0" fontId="38" fillId="37" borderId="1" xfId="0" applyFont="1" applyFill="1" applyBorder="1" applyAlignment="1" applyProtection="1">
      <alignment horizontal="right"/>
      <protection locked="0"/>
    </xf>
    <xf numFmtId="0" fontId="38" fillId="37" borderId="1" xfId="0" applyFont="1" applyFill="1" applyBorder="1" applyAlignment="1" applyProtection="1">
      <alignment vertical="center" wrapText="1"/>
      <protection locked="0"/>
    </xf>
    <xf numFmtId="0" fontId="38" fillId="37" borderId="1" xfId="0" applyFont="1" applyFill="1" applyBorder="1" applyProtection="1">
      <protection locked="0"/>
    </xf>
    <xf numFmtId="0" fontId="26" fillId="37" borderId="0" xfId="0" applyFont="1" applyFill="1" applyProtection="1">
      <protection hidden="1"/>
    </xf>
    <xf numFmtId="0" fontId="30" fillId="37" borderId="0" xfId="0" applyFont="1" applyFill="1" applyAlignment="1" applyProtection="1">
      <alignment horizontal="center" vertical="center"/>
      <protection hidden="1"/>
    </xf>
    <xf numFmtId="0" fontId="26" fillId="39" borderId="1" xfId="0" applyFont="1" applyFill="1" applyBorder="1" applyAlignment="1" applyProtection="1">
      <alignment horizontal="left" vertical="top" wrapText="1"/>
      <protection hidden="1"/>
    </xf>
    <xf numFmtId="0" fontId="26" fillId="41" borderId="1" xfId="0" applyFont="1" applyFill="1" applyBorder="1" applyAlignment="1" applyProtection="1">
      <alignment horizontal="left" vertical="top" wrapText="1"/>
      <protection hidden="1"/>
    </xf>
    <xf numFmtId="0" fontId="26" fillId="33" borderId="1" xfId="0" applyFont="1" applyFill="1" applyBorder="1" applyAlignment="1" applyProtection="1">
      <alignment horizontal="left" vertical="top" wrapText="1"/>
      <protection hidden="1"/>
    </xf>
    <xf numFmtId="0" fontId="26" fillId="36" borderId="0" xfId="0" applyFont="1" applyFill="1" applyProtection="1">
      <protection hidden="1"/>
    </xf>
    <xf numFmtId="0" fontId="26" fillId="40" borderId="0" xfId="0" applyFont="1" applyFill="1" applyProtection="1">
      <protection hidden="1"/>
    </xf>
    <xf numFmtId="14" fontId="26" fillId="42" borderId="1" xfId="0" applyNumberFormat="1" applyFont="1" applyFill="1" applyBorder="1" applyProtection="1">
      <protection locked="0"/>
    </xf>
    <xf numFmtId="164" fontId="30" fillId="2" borderId="2" xfId="1" applyNumberFormat="1" applyFont="1" applyFill="1" applyBorder="1" applyProtection="1"/>
    <xf numFmtId="43" fontId="26" fillId="0" borderId="1" xfId="0" applyNumberFormat="1" applyFont="1" applyBorder="1" applyProtection="1"/>
    <xf numFmtId="0" fontId="33" fillId="34" borderId="4" xfId="0" applyFont="1" applyFill="1" applyBorder="1" applyAlignment="1">
      <alignment horizontal="center" vertical="center" wrapText="1"/>
    </xf>
    <xf numFmtId="0" fontId="38" fillId="37" borderId="1" xfId="0" applyFont="1" applyFill="1" applyBorder="1" applyAlignment="1">
      <alignment horizontal="left"/>
    </xf>
    <xf numFmtId="0" fontId="24" fillId="35" borderId="3" xfId="0" applyFont="1" applyFill="1" applyBorder="1" applyAlignment="1" applyProtection="1">
      <alignment horizontal="center" vertical="center"/>
      <protection locked="0"/>
    </xf>
    <xf numFmtId="0" fontId="24" fillId="35" borderId="4" xfId="0" applyFont="1" applyFill="1" applyBorder="1" applyAlignment="1" applyProtection="1">
      <alignment horizontal="center" vertical="center"/>
      <protection locked="0"/>
    </xf>
    <xf numFmtId="0" fontId="24" fillId="35" borderId="5" xfId="0" applyFont="1" applyFill="1" applyBorder="1" applyAlignment="1" applyProtection="1">
      <alignment horizontal="center" vertical="center"/>
      <protection locked="0"/>
    </xf>
    <xf numFmtId="0" fontId="24" fillId="35" borderId="6" xfId="0" applyFont="1" applyFill="1" applyBorder="1" applyAlignment="1" applyProtection="1">
      <alignment horizontal="center" vertical="center"/>
      <protection locked="0"/>
    </xf>
    <xf numFmtId="0" fontId="24" fillId="35" borderId="0" xfId="0" applyFont="1" applyFill="1" applyBorder="1" applyAlignment="1" applyProtection="1">
      <alignment horizontal="center" vertical="center"/>
      <protection locked="0"/>
    </xf>
    <xf numFmtId="0" fontId="24" fillId="35" borderId="7" xfId="0" applyFont="1" applyFill="1" applyBorder="1" applyAlignment="1" applyProtection="1">
      <alignment horizontal="center" vertical="center"/>
      <protection locked="0"/>
    </xf>
    <xf numFmtId="0" fontId="24" fillId="35" borderId="8" xfId="0" applyFont="1" applyFill="1" applyBorder="1" applyAlignment="1" applyProtection="1">
      <alignment horizontal="center" vertical="center"/>
      <protection locked="0"/>
    </xf>
    <xf numFmtId="0" fontId="24" fillId="35" borderId="9" xfId="0" applyFont="1" applyFill="1" applyBorder="1" applyAlignment="1" applyProtection="1">
      <alignment horizontal="center" vertical="center"/>
      <protection locked="0"/>
    </xf>
    <xf numFmtId="0" fontId="24" fillId="35" borderId="10" xfId="0" applyFont="1" applyFill="1" applyBorder="1" applyAlignment="1" applyProtection="1">
      <alignment horizontal="center" vertical="center"/>
      <protection locked="0"/>
    </xf>
    <xf numFmtId="0" fontId="0" fillId="0" borderId="0" xfId="0" quotePrefix="1" applyBorder="1" applyAlignment="1">
      <alignment horizontal="center"/>
    </xf>
    <xf numFmtId="0" fontId="0" fillId="0" borderId="0" xfId="0" applyBorder="1" applyAlignment="1">
      <alignment horizontal="center"/>
    </xf>
    <xf numFmtId="0" fontId="23" fillId="36" borderId="0" xfId="0" applyFont="1" applyFill="1" applyAlignment="1" applyProtection="1">
      <alignment horizontal="center" vertical="center"/>
      <protection locked="0"/>
    </xf>
    <xf numFmtId="0" fontId="23" fillId="36" borderId="9" xfId="0" applyFont="1" applyFill="1" applyBorder="1" applyAlignment="1" applyProtection="1">
      <alignment horizontal="center" vertical="center"/>
      <protection locked="0"/>
    </xf>
    <xf numFmtId="0" fontId="26" fillId="37" borderId="0" xfId="0" applyFont="1" applyFill="1" applyAlignment="1">
      <alignment horizontal="left" vertical="top" wrapText="1"/>
    </xf>
    <xf numFmtId="0" fontId="28" fillId="36" borderId="0" xfId="0" applyFont="1" applyFill="1" applyAlignment="1" applyProtection="1">
      <alignment horizontal="center" vertical="center" textRotation="90"/>
      <protection hidden="1"/>
    </xf>
    <xf numFmtId="0" fontId="30" fillId="37" borderId="19" xfId="0" applyFont="1" applyFill="1" applyBorder="1" applyAlignment="1" applyProtection="1">
      <alignment horizontal="center" vertical="center"/>
      <protection hidden="1"/>
    </xf>
    <xf numFmtId="0" fontId="28" fillId="36" borderId="0" xfId="0" applyFont="1" applyFill="1" applyAlignment="1" applyProtection="1">
      <alignment horizontal="center" vertical="center"/>
      <protection hidden="1"/>
    </xf>
    <xf numFmtId="0" fontId="29" fillId="36" borderId="0" xfId="0" applyFont="1" applyFill="1" applyAlignment="1" applyProtection="1">
      <alignment horizontal="center" vertical="center"/>
      <protection hidden="1"/>
    </xf>
    <xf numFmtId="0" fontId="26" fillId="36" borderId="0" xfId="0" applyFont="1" applyFill="1" applyAlignment="1" applyProtection="1">
      <alignment horizontal="center"/>
      <protection hidden="1"/>
    </xf>
    <xf numFmtId="0" fontId="26" fillId="42" borderId="0" xfId="0" applyFont="1" applyFill="1" applyAlignment="1">
      <alignment horizontal="left" vertical="center" wrapText="1"/>
    </xf>
    <xf numFmtId="0" fontId="40" fillId="42" borderId="0" xfId="0" applyFont="1" applyFill="1" applyAlignment="1">
      <alignment horizontal="center" vertical="center" wrapText="1"/>
    </xf>
    <xf numFmtId="0" fontId="31" fillId="40" borderId="0" xfId="0" applyFont="1" applyFill="1" applyAlignment="1" applyProtection="1">
      <alignment horizontal="center" vertical="center" textRotation="90"/>
      <protection hidden="1"/>
    </xf>
    <xf numFmtId="0" fontId="31" fillId="40" borderId="0" xfId="0" applyFont="1" applyFill="1" applyAlignment="1" applyProtection="1">
      <alignment horizontal="center" vertical="center"/>
      <protection hidden="1"/>
    </xf>
    <xf numFmtId="0" fontId="32" fillId="40" borderId="0" xfId="0" applyFont="1" applyFill="1" applyAlignment="1" applyProtection="1">
      <alignment horizontal="center" vertical="center"/>
      <protection hidden="1"/>
    </xf>
    <xf numFmtId="0" fontId="26" fillId="40" borderId="0" xfId="0" applyFont="1" applyFill="1" applyAlignment="1" applyProtection="1">
      <alignment horizontal="center"/>
      <protection hidden="1"/>
    </xf>
  </cellXfs>
  <cellStyles count="44">
    <cellStyle name="20% - Accent1 2" xfId="20" xr:uid="{937D5083-FA73-46AF-AB07-4009A6C4CC2D}"/>
    <cellStyle name="20% - Accent2 2" xfId="24" xr:uid="{832732BE-B6A9-48F7-861E-09B1CF8F9EC1}"/>
    <cellStyle name="20% - Accent3 2" xfId="28" xr:uid="{710CA7D4-007E-49FF-B217-8561D19F604B}"/>
    <cellStyle name="20% - Accent4 2" xfId="32" xr:uid="{46B1585E-10D3-4C39-AE40-6A2BB4CFACD0}"/>
    <cellStyle name="20% - Accent5 2" xfId="36" xr:uid="{35D25D6B-EBC3-4AF7-A217-723F915D6E42}"/>
    <cellStyle name="20% - Accent6 2" xfId="40" xr:uid="{C71C4A1F-5678-455E-BDC1-544F74078524}"/>
    <cellStyle name="40% - Accent1 2" xfId="21" xr:uid="{2D9666EC-A34A-4D3C-B49B-E183F191D6CB}"/>
    <cellStyle name="40% - Accent2 2" xfId="25" xr:uid="{460AE82C-D374-44E2-A0D8-D8590CE9E42F}"/>
    <cellStyle name="40% - Accent3 2" xfId="29" xr:uid="{D5ACA65B-9A11-42C6-9DFD-4E49B1445A0E}"/>
    <cellStyle name="40% - Accent4 2" xfId="33" xr:uid="{09276AF4-DB19-48A9-9E2F-C83A4847F609}"/>
    <cellStyle name="40% - Accent5 2" xfId="37" xr:uid="{93E026E1-825B-4441-A205-284D7CD8D942}"/>
    <cellStyle name="40% - Accent6 2" xfId="41" xr:uid="{00F48625-876E-4EC4-9E8E-2312D9A720FD}"/>
    <cellStyle name="60% - Accent1 2" xfId="22" xr:uid="{753F3DB3-2D04-4819-A125-B58FBF5A0667}"/>
    <cellStyle name="60% - Accent2 2" xfId="26" xr:uid="{ACE771F7-A1E3-47D6-9B7B-0465BBF3930B}"/>
    <cellStyle name="60% - Accent3 2" xfId="30" xr:uid="{70C960BB-A561-4C59-A80C-D1F974C37978}"/>
    <cellStyle name="60% - Accent4 2" xfId="34" xr:uid="{82CD54AB-2ADB-4315-8E2E-C51D61990311}"/>
    <cellStyle name="60% - Accent5 2" xfId="38" xr:uid="{87A36B5A-312F-4FF7-A826-F3C5F382B718}"/>
    <cellStyle name="60% - Accent6 2" xfId="42" xr:uid="{8C08B09C-04BF-4D11-986D-E7AABB7681EF}"/>
    <cellStyle name="Accent1 2" xfId="19" xr:uid="{85859A3D-D4F4-4BDA-93F1-393A7D946582}"/>
    <cellStyle name="Accent2 2" xfId="23" xr:uid="{15469B93-40B8-4ECF-8156-28FED6BA5AE0}"/>
    <cellStyle name="Accent3 2" xfId="27" xr:uid="{F3C785BD-57E7-4FA3-B7B6-E7C7B7BC96AF}"/>
    <cellStyle name="Accent4 2" xfId="31" xr:uid="{0F6525A2-41E6-4D54-8DAD-CAB34748C57E}"/>
    <cellStyle name="Accent5 2" xfId="35" xr:uid="{E280E568-4474-45C4-B490-3CC62EA9F16C}"/>
    <cellStyle name="Accent6 2" xfId="39" xr:uid="{655DDCAC-7423-4992-B183-A752457B84AB}"/>
    <cellStyle name="Bad 2" xfId="9" xr:uid="{80C4AC12-3650-499E-861A-4AB28780037D}"/>
    <cellStyle name="Calculation 2" xfId="13" xr:uid="{3EC8CF88-411F-4D5C-8150-326F20DC94AC}"/>
    <cellStyle name="Check Cell 2" xfId="15" xr:uid="{30551703-D3CF-45D8-8755-09A756555F24}"/>
    <cellStyle name="Comma" xfId="1" builtinId="3"/>
    <cellStyle name="Explanatory Text 2" xfId="17" xr:uid="{968F5FFE-3C33-4EE5-ACB7-0221C3AFEF30}"/>
    <cellStyle name="Good 2" xfId="8" xr:uid="{7EADB528-4BD0-4AF3-B515-925066FF2FE3}"/>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2" xfId="11" xr:uid="{D5CC13DE-5AA7-4325-8533-A3417E9C2B61}"/>
    <cellStyle name="Linked Cell 2" xfId="14" xr:uid="{91E2A315-E0AD-46CD-9970-F849EDBAF859}"/>
    <cellStyle name="Neutral 2" xfId="10" xr:uid="{9EC87C5B-9C21-43FF-98B9-A16622735D10}"/>
    <cellStyle name="Normal" xfId="0" builtinId="0"/>
    <cellStyle name="Normal 2" xfId="2" xr:uid="{BDB86AF0-571F-444D-9130-EBD148E8E70B}"/>
    <cellStyle name="Normal 3" xfId="7" xr:uid="{83492329-D9EA-4AF6-B8E8-1283C8796D02}"/>
    <cellStyle name="Output 2" xfId="12" xr:uid="{6082D011-A092-4B56-B961-043CF2EB1344}"/>
    <cellStyle name="Total 2" xfId="18" xr:uid="{73B3EC43-576D-4F42-A14B-89E7832456BE}"/>
    <cellStyle name="Warning Text 2" xfId="16" xr:uid="{A7CCDA9F-4EA1-4233-98D8-906DDFB9A427}"/>
  </cellStyles>
  <dxfs count="30">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fill>
        <patternFill patternType="solid">
          <fgColor indexed="64"/>
          <bgColor theme="0" tint="-0.499984740745262"/>
        </patternFill>
      </fill>
      <alignment horizontal="center" vertical="center" textRotation="0" wrapText="1" indent="0" justifyLastLine="0" shrinkToFit="0" readingOrder="0"/>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border outline="0">
        <left style="thin">
          <color indexed="64"/>
        </left>
        <top style="thin">
          <color indexed="64"/>
        </top>
        <bottom style="thin">
          <color indexed="64"/>
        </bottom>
      </border>
    </dxf>
    <dxf>
      <font>
        <strike val="0"/>
        <outline val="0"/>
        <shadow val="0"/>
        <u val="none"/>
        <vertAlign val="baseline"/>
        <sz val="12"/>
        <name val="Calibri"/>
        <family val="2"/>
        <scheme val="minor"/>
      </font>
      <protection locked="0" hidden="0"/>
    </dxf>
    <dxf>
      <border outline="0">
        <bottom style="thin">
          <color indexed="64"/>
        </bottom>
      </border>
    </dxf>
    <dxf>
      <font>
        <b val="0"/>
        <i val="0"/>
        <strike val="0"/>
        <condense val="0"/>
        <extend val="0"/>
        <outline val="0"/>
        <shadow val="0"/>
        <u val="none"/>
        <vertAlign val="baseline"/>
        <sz val="12"/>
        <color theme="0"/>
        <name val="Calibri"/>
        <family val="2"/>
        <scheme val="minor"/>
      </font>
      <fill>
        <patternFill patternType="solid">
          <fgColor indexed="64"/>
          <bgColor rgb="FF00B0F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colors>
    <mruColors>
      <color rgb="FFFFFFFF"/>
      <color rgb="FF011E41"/>
      <color rgb="FFEB1DB5"/>
      <color rgb="FF001720"/>
      <color rgb="FFE126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emf"/><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drawings/_rels/drawing10.xml.rels><?xml version="1.0" encoding="UTF-8" standalone="yes"?>
<Relationships xmlns="http://schemas.openxmlformats.org/package/2006/relationships"><Relationship Id="rId1" Type="http://schemas.openxmlformats.org/officeDocument/2006/relationships/hyperlink" Target="#Dashboard!A1"/></Relationships>
</file>

<file path=xl/drawings/_rels/drawing2.xml.rels><?xml version="1.0" encoding="UTF-8" standalone="yes"?>
<Relationships xmlns="http://schemas.openxmlformats.org/package/2006/relationships"><Relationship Id="rId8" Type="http://schemas.openxmlformats.org/officeDocument/2006/relationships/image" Target="../media/image60.png"/><Relationship Id="rId13" Type="http://schemas.openxmlformats.org/officeDocument/2006/relationships/image" Target="../media/image64.emf"/><Relationship Id="rId18" Type="http://schemas.openxmlformats.org/officeDocument/2006/relationships/hyperlink" Target="#Resources!A1"/><Relationship Id="rId3" Type="http://schemas.openxmlformats.org/officeDocument/2006/relationships/image" Target="../media/image57.svg"/><Relationship Id="rId21" Type="http://schemas.openxmlformats.org/officeDocument/2006/relationships/image" Target="../media/image68.png"/><Relationship Id="rId7" Type="http://schemas.openxmlformats.org/officeDocument/2006/relationships/hyperlink" Target="#'Cash Flow 2019-20'!A1"/><Relationship Id="rId12" Type="http://schemas.openxmlformats.org/officeDocument/2006/relationships/image" Target="../media/image63.svg"/><Relationship Id="rId17" Type="http://schemas.openxmlformats.org/officeDocument/2006/relationships/image" Target="../media/image66.jpg"/><Relationship Id="rId2" Type="http://schemas.openxmlformats.org/officeDocument/2006/relationships/image" Target="../media/image56.png"/><Relationship Id="rId16" Type="http://schemas.openxmlformats.org/officeDocument/2006/relationships/hyperlink" Target="#'Risk Log'!A1"/><Relationship Id="rId20" Type="http://schemas.openxmlformats.org/officeDocument/2006/relationships/hyperlink" Target="#'Risk Table'!A1"/><Relationship Id="rId1" Type="http://schemas.openxmlformats.org/officeDocument/2006/relationships/hyperlink" Target="#'Action Plan - Now'!A1"/><Relationship Id="rId6" Type="http://schemas.openxmlformats.org/officeDocument/2006/relationships/image" Target="../media/image59.svg"/><Relationship Id="rId11" Type="http://schemas.openxmlformats.org/officeDocument/2006/relationships/image" Target="../media/image62.png"/><Relationship Id="rId5" Type="http://schemas.openxmlformats.org/officeDocument/2006/relationships/image" Target="../media/image58.png"/><Relationship Id="rId15" Type="http://schemas.openxmlformats.org/officeDocument/2006/relationships/image" Target="../media/image65.png"/><Relationship Id="rId10" Type="http://schemas.openxmlformats.org/officeDocument/2006/relationships/hyperlink" Target="#'Financial Risk Table'!A1"/><Relationship Id="rId19" Type="http://schemas.openxmlformats.org/officeDocument/2006/relationships/image" Target="../media/image67.png"/><Relationship Id="rId4" Type="http://schemas.openxmlformats.org/officeDocument/2006/relationships/hyperlink" Target="#'Action Plan - Future'!A1"/><Relationship Id="rId9" Type="http://schemas.openxmlformats.org/officeDocument/2006/relationships/image" Target="../media/image61.svg"/><Relationship Id="rId14" Type="http://schemas.openxmlformats.org/officeDocument/2006/relationships/hyperlink" Target="#'How To Guide'!A1"/><Relationship Id="rId22" Type="http://schemas.openxmlformats.org/officeDocument/2006/relationships/image" Target="../media/image69.png"/></Relationships>
</file>

<file path=xl/drawings/_rels/drawing3.xml.rels><?xml version="1.0" encoding="UTF-8" standalone="yes"?>
<Relationships xmlns="http://schemas.openxmlformats.org/package/2006/relationships"><Relationship Id="rId1" Type="http://schemas.openxmlformats.org/officeDocument/2006/relationships/hyperlink" Target="#Dashboard!A1"/></Relationships>
</file>

<file path=xl/drawings/_rels/drawing4.xml.rels><?xml version="1.0" encoding="UTF-8" standalone="yes"?>
<Relationships xmlns="http://schemas.openxmlformats.org/package/2006/relationships"><Relationship Id="rId1" Type="http://schemas.openxmlformats.org/officeDocument/2006/relationships/hyperlink" Target="#Dashboard!A1"/></Relationships>
</file>

<file path=xl/drawings/_rels/drawing5.xml.rels><?xml version="1.0" encoding="UTF-8" standalone="yes"?>
<Relationships xmlns="http://schemas.openxmlformats.org/package/2006/relationships"><Relationship Id="rId1" Type="http://schemas.openxmlformats.org/officeDocument/2006/relationships/hyperlink" Target="#Dashboard!A1"/></Relationships>
</file>

<file path=xl/drawings/_rels/drawing6.xml.rels><?xml version="1.0" encoding="UTF-8" standalone="yes"?>
<Relationships xmlns="http://schemas.openxmlformats.org/package/2006/relationships"><Relationship Id="rId1" Type="http://schemas.openxmlformats.org/officeDocument/2006/relationships/hyperlink" Target="#Dashboard!A1"/></Relationships>
</file>

<file path=xl/drawings/_rels/drawing7.xml.rels><?xml version="1.0" encoding="UTF-8" standalone="yes"?>
<Relationships xmlns="http://schemas.openxmlformats.org/package/2006/relationships"><Relationship Id="rId1" Type="http://schemas.openxmlformats.org/officeDocument/2006/relationships/hyperlink" Target="#Dashboard!A1"/></Relationships>
</file>

<file path=xl/drawings/_rels/drawing8.xml.rels><?xml version="1.0" encoding="UTF-8" standalone="yes"?>
<Relationships xmlns="http://schemas.openxmlformats.org/package/2006/relationships"><Relationship Id="rId1" Type="http://schemas.openxmlformats.org/officeDocument/2006/relationships/hyperlink" Target="#Dashboard!A1"/></Relationships>
</file>

<file path=xl/drawings/_rels/drawing9.xml.rels><?xml version="1.0" encoding="UTF-8" standalone="yes"?>
<Relationships xmlns="http://schemas.openxmlformats.org/package/2006/relationships"><Relationship Id="rId1" Type="http://schemas.openxmlformats.org/officeDocument/2006/relationships/hyperlink" Target="#Dashboard!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5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0.emf"/></Relationships>
</file>

<file path=xl/drawings/drawing1.xml><?xml version="1.0" encoding="utf-8"?>
<xdr:wsDr xmlns:xdr="http://schemas.openxmlformats.org/drawingml/2006/spreadsheetDrawing" xmlns:a="http://schemas.openxmlformats.org/drawingml/2006/main">
  <xdr:oneCellAnchor>
    <xdr:from>
      <xdr:col>1</xdr:col>
      <xdr:colOff>58210</xdr:colOff>
      <xdr:row>1</xdr:row>
      <xdr:rowOff>59532</xdr:rowOff>
    </xdr:from>
    <xdr:ext cx="779633" cy="779633"/>
    <xdr:pic>
      <xdr:nvPicPr>
        <xdr:cNvPr id="2" name="Picture 1">
          <a:extLst>
            <a:ext uri="{FF2B5EF4-FFF2-40B4-BE49-F238E27FC236}">
              <a16:creationId xmlns:a16="http://schemas.microsoft.com/office/drawing/2014/main" id="{F47286F4-41D7-438A-857B-58C698940CD1}"/>
            </a:ext>
          </a:extLst>
        </xdr:cNvPr>
        <xdr:cNvPicPr>
          <a:picLocks noChangeAspect="1"/>
        </xdr:cNvPicPr>
      </xdr:nvPicPr>
      <xdr:blipFill>
        <a:blip xmlns:r="http://schemas.openxmlformats.org/officeDocument/2006/relationships" r:embed="rId1"/>
        <a:stretch>
          <a:fillRect/>
        </a:stretch>
      </xdr:blipFill>
      <xdr:spPr>
        <a:xfrm>
          <a:off x="3118116" y="392907"/>
          <a:ext cx="779633" cy="779633"/>
        </a:xfrm>
        <a:prstGeom prst="rect">
          <a:avLst/>
        </a:prstGeom>
      </xdr:spPr>
    </xdr:pic>
    <xdr:clientData/>
  </xdr:oneCellAnchor>
  <xdr:oneCellAnchor>
    <xdr:from>
      <xdr:col>1</xdr:col>
      <xdr:colOff>97631</xdr:colOff>
      <xdr:row>2</xdr:row>
      <xdr:rowOff>78581</xdr:rowOff>
    </xdr:from>
    <xdr:ext cx="819150" cy="763802"/>
    <xdr:pic>
      <xdr:nvPicPr>
        <xdr:cNvPr id="3" name="Picture 2">
          <a:extLst>
            <a:ext uri="{FF2B5EF4-FFF2-40B4-BE49-F238E27FC236}">
              <a16:creationId xmlns:a16="http://schemas.microsoft.com/office/drawing/2014/main" id="{3ECE6616-0099-496B-9901-0D1F74705AEA}"/>
            </a:ext>
          </a:extLst>
        </xdr:cNvPr>
        <xdr:cNvPicPr>
          <a:picLocks noChangeAspect="1"/>
        </xdr:cNvPicPr>
      </xdr:nvPicPr>
      <xdr:blipFill rotWithShape="1">
        <a:blip xmlns:r="http://schemas.openxmlformats.org/officeDocument/2006/relationships" r:embed="rId2"/>
        <a:srcRect l="10910" t="13043" r="8655" b="11956"/>
        <a:stretch/>
      </xdr:blipFill>
      <xdr:spPr>
        <a:xfrm>
          <a:off x="3157537" y="1293019"/>
          <a:ext cx="819150" cy="763802"/>
        </a:xfrm>
        <a:prstGeom prst="rect">
          <a:avLst/>
        </a:prstGeom>
      </xdr:spPr>
    </xdr:pic>
    <xdr:clientData/>
  </xdr:oneCellAnchor>
  <xdr:oneCellAnchor>
    <xdr:from>
      <xdr:col>1</xdr:col>
      <xdr:colOff>74082</xdr:colOff>
      <xdr:row>3</xdr:row>
      <xdr:rowOff>52918</xdr:rowOff>
    </xdr:from>
    <xdr:ext cx="825143" cy="825143"/>
    <xdr:pic>
      <xdr:nvPicPr>
        <xdr:cNvPr id="4" name="Picture 3">
          <a:extLst>
            <a:ext uri="{FF2B5EF4-FFF2-40B4-BE49-F238E27FC236}">
              <a16:creationId xmlns:a16="http://schemas.microsoft.com/office/drawing/2014/main" id="{C3AF4D77-D4AF-4CAC-AB6C-783933FF29F0}"/>
            </a:ext>
          </a:extLst>
        </xdr:cNvPr>
        <xdr:cNvPicPr>
          <a:picLocks noChangeAspect="1"/>
        </xdr:cNvPicPr>
      </xdr:nvPicPr>
      <xdr:blipFill>
        <a:blip xmlns:r="http://schemas.openxmlformats.org/officeDocument/2006/relationships" r:embed="rId3"/>
        <a:stretch>
          <a:fillRect/>
        </a:stretch>
      </xdr:blipFill>
      <xdr:spPr>
        <a:xfrm>
          <a:off x="1445682" y="814918"/>
          <a:ext cx="825143" cy="825143"/>
        </a:xfrm>
        <a:prstGeom prst="rect">
          <a:avLst/>
        </a:prstGeom>
      </xdr:spPr>
    </xdr:pic>
    <xdr:clientData/>
  </xdr:oneCellAnchor>
  <xdr:oneCellAnchor>
    <xdr:from>
      <xdr:col>1</xdr:col>
      <xdr:colOff>116417</xdr:colOff>
      <xdr:row>4</xdr:row>
      <xdr:rowOff>63501</xdr:rowOff>
    </xdr:from>
    <xdr:ext cx="782809" cy="782809"/>
    <xdr:pic>
      <xdr:nvPicPr>
        <xdr:cNvPr id="5" name="Picture 4">
          <a:extLst>
            <a:ext uri="{FF2B5EF4-FFF2-40B4-BE49-F238E27FC236}">
              <a16:creationId xmlns:a16="http://schemas.microsoft.com/office/drawing/2014/main" id="{8D1E0D54-B6E1-4E89-854B-9DD6D7F5976D}"/>
            </a:ext>
          </a:extLst>
        </xdr:cNvPr>
        <xdr:cNvPicPr>
          <a:picLocks noChangeAspect="1"/>
        </xdr:cNvPicPr>
      </xdr:nvPicPr>
      <xdr:blipFill>
        <a:blip xmlns:r="http://schemas.openxmlformats.org/officeDocument/2006/relationships" r:embed="rId4"/>
        <a:stretch>
          <a:fillRect/>
        </a:stretch>
      </xdr:blipFill>
      <xdr:spPr>
        <a:xfrm>
          <a:off x="1488017" y="1016001"/>
          <a:ext cx="782809" cy="782809"/>
        </a:xfrm>
        <a:prstGeom prst="rect">
          <a:avLst/>
        </a:prstGeom>
      </xdr:spPr>
    </xdr:pic>
    <xdr:clientData/>
  </xdr:oneCellAnchor>
  <xdr:oneCellAnchor>
    <xdr:from>
      <xdr:col>1</xdr:col>
      <xdr:colOff>95250</xdr:colOff>
      <xdr:row>5</xdr:row>
      <xdr:rowOff>52917</xdr:rowOff>
    </xdr:from>
    <xdr:ext cx="782810" cy="782810"/>
    <xdr:pic>
      <xdr:nvPicPr>
        <xdr:cNvPr id="6" name="Picture 5">
          <a:extLst>
            <a:ext uri="{FF2B5EF4-FFF2-40B4-BE49-F238E27FC236}">
              <a16:creationId xmlns:a16="http://schemas.microsoft.com/office/drawing/2014/main" id="{D0554C39-8FF3-4BA1-ABB6-5C72ED8A6CCD}"/>
            </a:ext>
          </a:extLst>
        </xdr:cNvPr>
        <xdr:cNvPicPr>
          <a:picLocks noChangeAspect="1"/>
        </xdr:cNvPicPr>
      </xdr:nvPicPr>
      <xdr:blipFill>
        <a:blip xmlns:r="http://schemas.openxmlformats.org/officeDocument/2006/relationships" r:embed="rId5"/>
        <a:stretch>
          <a:fillRect/>
        </a:stretch>
      </xdr:blipFill>
      <xdr:spPr>
        <a:xfrm>
          <a:off x="1466850" y="1195917"/>
          <a:ext cx="782810" cy="782810"/>
        </a:xfrm>
        <a:prstGeom prst="rect">
          <a:avLst/>
        </a:prstGeom>
      </xdr:spPr>
    </xdr:pic>
    <xdr:clientData/>
  </xdr:oneCellAnchor>
  <xdr:oneCellAnchor>
    <xdr:from>
      <xdr:col>1</xdr:col>
      <xdr:colOff>63144</xdr:colOff>
      <xdr:row>6</xdr:row>
      <xdr:rowOff>21168</xdr:rowOff>
    </xdr:from>
    <xdr:ext cx="846666" cy="846666"/>
    <xdr:pic>
      <xdr:nvPicPr>
        <xdr:cNvPr id="7" name="Picture 6">
          <a:extLst>
            <a:ext uri="{FF2B5EF4-FFF2-40B4-BE49-F238E27FC236}">
              <a16:creationId xmlns:a16="http://schemas.microsoft.com/office/drawing/2014/main" id="{95E56ACC-6A82-49BE-A28C-8A72274067D5}"/>
            </a:ext>
          </a:extLst>
        </xdr:cNvPr>
        <xdr:cNvPicPr>
          <a:picLocks noChangeAspect="1"/>
        </xdr:cNvPicPr>
      </xdr:nvPicPr>
      <xdr:blipFill>
        <a:blip xmlns:r="http://schemas.openxmlformats.org/officeDocument/2006/relationships" r:embed="rId6"/>
        <a:stretch>
          <a:fillRect/>
        </a:stretch>
      </xdr:blipFill>
      <xdr:spPr>
        <a:xfrm>
          <a:off x="1434744" y="1354668"/>
          <a:ext cx="846666" cy="846666"/>
        </a:xfrm>
        <a:prstGeom prst="rect">
          <a:avLst/>
        </a:prstGeom>
      </xdr:spPr>
    </xdr:pic>
    <xdr:clientData/>
  </xdr:oneCellAnchor>
  <xdr:oneCellAnchor>
    <xdr:from>
      <xdr:col>1</xdr:col>
      <xdr:colOff>94893</xdr:colOff>
      <xdr:row>7</xdr:row>
      <xdr:rowOff>95251</xdr:rowOff>
    </xdr:from>
    <xdr:ext cx="762000" cy="762000"/>
    <xdr:pic>
      <xdr:nvPicPr>
        <xdr:cNvPr id="8" name="Picture 7">
          <a:extLst>
            <a:ext uri="{FF2B5EF4-FFF2-40B4-BE49-F238E27FC236}">
              <a16:creationId xmlns:a16="http://schemas.microsoft.com/office/drawing/2014/main" id="{6E2ED10D-695D-47CB-9FE8-86FD611B0158}"/>
            </a:ext>
          </a:extLst>
        </xdr:cNvPr>
        <xdr:cNvPicPr>
          <a:picLocks noChangeAspect="1"/>
        </xdr:cNvPicPr>
      </xdr:nvPicPr>
      <xdr:blipFill>
        <a:blip xmlns:r="http://schemas.openxmlformats.org/officeDocument/2006/relationships" r:embed="rId7"/>
        <a:stretch>
          <a:fillRect/>
        </a:stretch>
      </xdr:blipFill>
      <xdr:spPr>
        <a:xfrm>
          <a:off x="1466493" y="1619251"/>
          <a:ext cx="762000" cy="762000"/>
        </a:xfrm>
        <a:prstGeom prst="rect">
          <a:avLst/>
        </a:prstGeom>
      </xdr:spPr>
    </xdr:pic>
    <xdr:clientData/>
  </xdr:oneCellAnchor>
  <xdr:oneCellAnchor>
    <xdr:from>
      <xdr:col>1</xdr:col>
      <xdr:colOff>63500</xdr:colOff>
      <xdr:row>8</xdr:row>
      <xdr:rowOff>52918</xdr:rowOff>
    </xdr:from>
    <xdr:ext cx="782809" cy="782809"/>
    <xdr:pic>
      <xdr:nvPicPr>
        <xdr:cNvPr id="9" name="Picture 8">
          <a:extLst>
            <a:ext uri="{FF2B5EF4-FFF2-40B4-BE49-F238E27FC236}">
              <a16:creationId xmlns:a16="http://schemas.microsoft.com/office/drawing/2014/main" id="{902BFDA8-C61F-45A5-9D89-EA71054D24F4}"/>
            </a:ext>
          </a:extLst>
        </xdr:cNvPr>
        <xdr:cNvPicPr>
          <a:picLocks noChangeAspect="1"/>
        </xdr:cNvPicPr>
      </xdr:nvPicPr>
      <xdr:blipFill>
        <a:blip xmlns:r="http://schemas.openxmlformats.org/officeDocument/2006/relationships" r:embed="rId8"/>
        <a:stretch>
          <a:fillRect/>
        </a:stretch>
      </xdr:blipFill>
      <xdr:spPr>
        <a:xfrm>
          <a:off x="1435100" y="1767418"/>
          <a:ext cx="782809" cy="782809"/>
        </a:xfrm>
        <a:prstGeom prst="rect">
          <a:avLst/>
        </a:prstGeom>
      </xdr:spPr>
    </xdr:pic>
    <xdr:clientData/>
  </xdr:oneCellAnchor>
  <xdr:oneCellAnchor>
    <xdr:from>
      <xdr:col>1</xdr:col>
      <xdr:colOff>105474</xdr:colOff>
      <xdr:row>9</xdr:row>
      <xdr:rowOff>74083</xdr:rowOff>
    </xdr:from>
    <xdr:ext cx="783168" cy="783168"/>
    <xdr:pic>
      <xdr:nvPicPr>
        <xdr:cNvPr id="10" name="Picture 9">
          <a:extLst>
            <a:ext uri="{FF2B5EF4-FFF2-40B4-BE49-F238E27FC236}">
              <a16:creationId xmlns:a16="http://schemas.microsoft.com/office/drawing/2014/main" id="{0D44B0BA-6BBC-4C6D-9CDF-FC67196AC562}"/>
            </a:ext>
          </a:extLst>
        </xdr:cNvPr>
        <xdr:cNvPicPr>
          <a:picLocks noChangeAspect="1"/>
        </xdr:cNvPicPr>
      </xdr:nvPicPr>
      <xdr:blipFill>
        <a:blip xmlns:r="http://schemas.openxmlformats.org/officeDocument/2006/relationships" r:embed="rId9"/>
        <a:stretch>
          <a:fillRect/>
        </a:stretch>
      </xdr:blipFill>
      <xdr:spPr>
        <a:xfrm>
          <a:off x="1477074" y="1979083"/>
          <a:ext cx="783168" cy="783168"/>
        </a:xfrm>
        <a:prstGeom prst="rect">
          <a:avLst/>
        </a:prstGeom>
      </xdr:spPr>
    </xdr:pic>
    <xdr:clientData/>
  </xdr:oneCellAnchor>
  <xdr:oneCellAnchor>
    <xdr:from>
      <xdr:col>1</xdr:col>
      <xdr:colOff>158749</xdr:colOff>
      <xdr:row>10</xdr:row>
      <xdr:rowOff>95249</xdr:rowOff>
    </xdr:from>
    <xdr:ext cx="740833" cy="740833"/>
    <xdr:pic>
      <xdr:nvPicPr>
        <xdr:cNvPr id="11" name="Picture 10">
          <a:extLst>
            <a:ext uri="{FF2B5EF4-FFF2-40B4-BE49-F238E27FC236}">
              <a16:creationId xmlns:a16="http://schemas.microsoft.com/office/drawing/2014/main" id="{2A885F19-45BA-4184-8A64-427282D56B37}"/>
            </a:ext>
          </a:extLst>
        </xdr:cNvPr>
        <xdr:cNvPicPr>
          <a:picLocks noChangeAspect="1"/>
        </xdr:cNvPicPr>
      </xdr:nvPicPr>
      <xdr:blipFill>
        <a:blip xmlns:r="http://schemas.openxmlformats.org/officeDocument/2006/relationships" r:embed="rId10"/>
        <a:stretch>
          <a:fillRect/>
        </a:stretch>
      </xdr:blipFill>
      <xdr:spPr>
        <a:xfrm>
          <a:off x="1530349" y="2190749"/>
          <a:ext cx="740833" cy="740833"/>
        </a:xfrm>
        <a:prstGeom prst="rect">
          <a:avLst/>
        </a:prstGeom>
      </xdr:spPr>
    </xdr:pic>
    <xdr:clientData/>
  </xdr:oneCellAnchor>
  <xdr:oneCellAnchor>
    <xdr:from>
      <xdr:col>1</xdr:col>
      <xdr:colOff>137584</xdr:colOff>
      <xdr:row>11</xdr:row>
      <xdr:rowOff>84667</xdr:rowOff>
    </xdr:from>
    <xdr:ext cx="772226" cy="772226"/>
    <xdr:pic>
      <xdr:nvPicPr>
        <xdr:cNvPr id="12" name="Picture 11">
          <a:extLst>
            <a:ext uri="{FF2B5EF4-FFF2-40B4-BE49-F238E27FC236}">
              <a16:creationId xmlns:a16="http://schemas.microsoft.com/office/drawing/2014/main" id="{1D502D68-DFA6-4225-A7CD-A803C372E5AF}"/>
            </a:ext>
          </a:extLst>
        </xdr:cNvPr>
        <xdr:cNvPicPr>
          <a:picLocks noChangeAspect="1"/>
        </xdr:cNvPicPr>
      </xdr:nvPicPr>
      <xdr:blipFill>
        <a:blip xmlns:r="http://schemas.openxmlformats.org/officeDocument/2006/relationships" r:embed="rId11"/>
        <a:stretch>
          <a:fillRect/>
        </a:stretch>
      </xdr:blipFill>
      <xdr:spPr>
        <a:xfrm>
          <a:off x="1509184" y="2370667"/>
          <a:ext cx="772226" cy="772226"/>
        </a:xfrm>
        <a:prstGeom prst="rect">
          <a:avLst/>
        </a:prstGeom>
      </xdr:spPr>
    </xdr:pic>
    <xdr:clientData/>
  </xdr:oneCellAnchor>
  <xdr:oneCellAnchor>
    <xdr:from>
      <xdr:col>1</xdr:col>
      <xdr:colOff>105834</xdr:colOff>
      <xdr:row>12</xdr:row>
      <xdr:rowOff>52916</xdr:rowOff>
    </xdr:from>
    <xdr:ext cx="782809" cy="782809"/>
    <xdr:pic>
      <xdr:nvPicPr>
        <xdr:cNvPr id="13" name="Picture 12">
          <a:extLst>
            <a:ext uri="{FF2B5EF4-FFF2-40B4-BE49-F238E27FC236}">
              <a16:creationId xmlns:a16="http://schemas.microsoft.com/office/drawing/2014/main" id="{4C1B9AF6-5E17-4AA5-9F09-84BB0DF66BD8}"/>
            </a:ext>
          </a:extLst>
        </xdr:cNvPr>
        <xdr:cNvPicPr>
          <a:picLocks noChangeAspect="1"/>
        </xdr:cNvPicPr>
      </xdr:nvPicPr>
      <xdr:blipFill>
        <a:blip xmlns:r="http://schemas.openxmlformats.org/officeDocument/2006/relationships" r:embed="rId12"/>
        <a:stretch>
          <a:fillRect/>
        </a:stretch>
      </xdr:blipFill>
      <xdr:spPr>
        <a:xfrm>
          <a:off x="1477434" y="2529416"/>
          <a:ext cx="782809" cy="782809"/>
        </a:xfrm>
        <a:prstGeom prst="rect">
          <a:avLst/>
        </a:prstGeom>
      </xdr:spPr>
    </xdr:pic>
    <xdr:clientData/>
  </xdr:oneCellAnchor>
  <xdr:oneCellAnchor>
    <xdr:from>
      <xdr:col>1</xdr:col>
      <xdr:colOff>95250</xdr:colOff>
      <xdr:row>13</xdr:row>
      <xdr:rowOff>95250</xdr:rowOff>
    </xdr:from>
    <xdr:ext cx="783167" cy="783167"/>
    <xdr:pic>
      <xdr:nvPicPr>
        <xdr:cNvPr id="14" name="Picture 13">
          <a:extLst>
            <a:ext uri="{FF2B5EF4-FFF2-40B4-BE49-F238E27FC236}">
              <a16:creationId xmlns:a16="http://schemas.microsoft.com/office/drawing/2014/main" id="{98A55B28-7EE2-44EE-A3A1-F975E5DB4E2E}"/>
            </a:ext>
          </a:extLst>
        </xdr:cNvPr>
        <xdr:cNvPicPr>
          <a:picLocks noChangeAspect="1"/>
        </xdr:cNvPicPr>
      </xdr:nvPicPr>
      <xdr:blipFill>
        <a:blip xmlns:r="http://schemas.openxmlformats.org/officeDocument/2006/relationships" r:embed="rId13"/>
        <a:stretch>
          <a:fillRect/>
        </a:stretch>
      </xdr:blipFill>
      <xdr:spPr>
        <a:xfrm>
          <a:off x="1466850" y="2762250"/>
          <a:ext cx="783167" cy="783167"/>
        </a:xfrm>
        <a:prstGeom prst="rect">
          <a:avLst/>
        </a:prstGeom>
      </xdr:spPr>
    </xdr:pic>
    <xdr:clientData/>
  </xdr:oneCellAnchor>
  <xdr:oneCellAnchor>
    <xdr:from>
      <xdr:col>1</xdr:col>
      <xdr:colOff>52916</xdr:colOff>
      <xdr:row>14</xdr:row>
      <xdr:rowOff>10583</xdr:rowOff>
    </xdr:from>
    <xdr:ext cx="878060" cy="878060"/>
    <xdr:pic>
      <xdr:nvPicPr>
        <xdr:cNvPr id="15" name="Picture 14">
          <a:extLst>
            <a:ext uri="{FF2B5EF4-FFF2-40B4-BE49-F238E27FC236}">
              <a16:creationId xmlns:a16="http://schemas.microsoft.com/office/drawing/2014/main" id="{C74C089C-2144-446A-9610-C84CF8166F80}"/>
            </a:ext>
          </a:extLst>
        </xdr:cNvPr>
        <xdr:cNvPicPr>
          <a:picLocks noChangeAspect="1"/>
        </xdr:cNvPicPr>
      </xdr:nvPicPr>
      <xdr:blipFill>
        <a:blip xmlns:r="http://schemas.openxmlformats.org/officeDocument/2006/relationships" r:embed="rId14"/>
        <a:stretch>
          <a:fillRect/>
        </a:stretch>
      </xdr:blipFill>
      <xdr:spPr>
        <a:xfrm>
          <a:off x="1424516" y="2868083"/>
          <a:ext cx="878060" cy="878060"/>
        </a:xfrm>
        <a:prstGeom prst="rect">
          <a:avLst/>
        </a:prstGeom>
      </xdr:spPr>
    </xdr:pic>
    <xdr:clientData/>
  </xdr:oneCellAnchor>
  <xdr:oneCellAnchor>
    <xdr:from>
      <xdr:col>1</xdr:col>
      <xdr:colOff>116414</xdr:colOff>
      <xdr:row>16</xdr:row>
      <xdr:rowOff>52916</xdr:rowOff>
    </xdr:from>
    <xdr:ext cx="740477" cy="740477"/>
    <xdr:pic>
      <xdr:nvPicPr>
        <xdr:cNvPr id="16" name="Picture 15">
          <a:extLst>
            <a:ext uri="{FF2B5EF4-FFF2-40B4-BE49-F238E27FC236}">
              <a16:creationId xmlns:a16="http://schemas.microsoft.com/office/drawing/2014/main" id="{E59F6085-7E3F-4682-82A1-91B567C11CE2}"/>
            </a:ext>
          </a:extLst>
        </xdr:cNvPr>
        <xdr:cNvPicPr>
          <a:picLocks noChangeAspect="1"/>
        </xdr:cNvPicPr>
      </xdr:nvPicPr>
      <xdr:blipFill>
        <a:blip xmlns:r="http://schemas.openxmlformats.org/officeDocument/2006/relationships" r:embed="rId15"/>
        <a:stretch>
          <a:fillRect/>
        </a:stretch>
      </xdr:blipFill>
      <xdr:spPr>
        <a:xfrm>
          <a:off x="1488014" y="3291416"/>
          <a:ext cx="740477" cy="740477"/>
        </a:xfrm>
        <a:prstGeom prst="rect">
          <a:avLst/>
        </a:prstGeom>
      </xdr:spPr>
    </xdr:pic>
    <xdr:clientData/>
  </xdr:oneCellAnchor>
  <xdr:oneCellAnchor>
    <xdr:from>
      <xdr:col>1</xdr:col>
      <xdr:colOff>95251</xdr:colOff>
      <xdr:row>17</xdr:row>
      <xdr:rowOff>52918</xdr:rowOff>
    </xdr:from>
    <xdr:ext cx="803975" cy="803975"/>
    <xdr:pic>
      <xdr:nvPicPr>
        <xdr:cNvPr id="17" name="Picture 16">
          <a:extLst>
            <a:ext uri="{FF2B5EF4-FFF2-40B4-BE49-F238E27FC236}">
              <a16:creationId xmlns:a16="http://schemas.microsoft.com/office/drawing/2014/main" id="{2682D0E8-9EF7-4BDB-B833-E75CCF498C72}"/>
            </a:ext>
          </a:extLst>
        </xdr:cNvPr>
        <xdr:cNvPicPr>
          <a:picLocks noChangeAspect="1"/>
        </xdr:cNvPicPr>
      </xdr:nvPicPr>
      <xdr:blipFill>
        <a:blip xmlns:r="http://schemas.openxmlformats.org/officeDocument/2006/relationships" r:embed="rId16"/>
        <a:stretch>
          <a:fillRect/>
        </a:stretch>
      </xdr:blipFill>
      <xdr:spPr>
        <a:xfrm>
          <a:off x="1466851" y="3481918"/>
          <a:ext cx="803975" cy="803975"/>
        </a:xfrm>
        <a:prstGeom prst="rect">
          <a:avLst/>
        </a:prstGeom>
      </xdr:spPr>
    </xdr:pic>
    <xdr:clientData/>
  </xdr:oneCellAnchor>
  <xdr:oneCellAnchor>
    <xdr:from>
      <xdr:col>1</xdr:col>
      <xdr:colOff>116417</xdr:colOff>
      <xdr:row>15</xdr:row>
      <xdr:rowOff>74083</xdr:rowOff>
    </xdr:from>
    <xdr:ext cx="782810" cy="782810"/>
    <xdr:pic>
      <xdr:nvPicPr>
        <xdr:cNvPr id="18" name="Picture 17">
          <a:extLst>
            <a:ext uri="{FF2B5EF4-FFF2-40B4-BE49-F238E27FC236}">
              <a16:creationId xmlns:a16="http://schemas.microsoft.com/office/drawing/2014/main" id="{46A80FBA-C165-4B38-A6EC-69E691EB08C2}"/>
            </a:ext>
          </a:extLst>
        </xdr:cNvPr>
        <xdr:cNvPicPr>
          <a:picLocks noChangeAspect="1"/>
        </xdr:cNvPicPr>
      </xdr:nvPicPr>
      <xdr:blipFill>
        <a:blip xmlns:r="http://schemas.openxmlformats.org/officeDocument/2006/relationships" r:embed="rId17"/>
        <a:stretch>
          <a:fillRect/>
        </a:stretch>
      </xdr:blipFill>
      <xdr:spPr>
        <a:xfrm>
          <a:off x="1488017" y="3122083"/>
          <a:ext cx="782810" cy="782810"/>
        </a:xfrm>
        <a:prstGeom prst="rect">
          <a:avLst/>
        </a:prstGeom>
      </xdr:spPr>
    </xdr:pic>
    <xdr:clientData/>
  </xdr:oneCellAnchor>
  <xdr:oneCellAnchor>
    <xdr:from>
      <xdr:col>1</xdr:col>
      <xdr:colOff>137583</xdr:colOff>
      <xdr:row>18</xdr:row>
      <xdr:rowOff>84666</xdr:rowOff>
    </xdr:from>
    <xdr:ext cx="719309" cy="719309"/>
    <xdr:pic>
      <xdr:nvPicPr>
        <xdr:cNvPr id="19" name="Picture 18">
          <a:extLst>
            <a:ext uri="{FF2B5EF4-FFF2-40B4-BE49-F238E27FC236}">
              <a16:creationId xmlns:a16="http://schemas.microsoft.com/office/drawing/2014/main" id="{334BEA3B-C881-4CC3-A271-43193E7026E7}"/>
            </a:ext>
          </a:extLst>
        </xdr:cNvPr>
        <xdr:cNvPicPr>
          <a:picLocks noChangeAspect="1"/>
        </xdr:cNvPicPr>
      </xdr:nvPicPr>
      <xdr:blipFill>
        <a:blip xmlns:r="http://schemas.openxmlformats.org/officeDocument/2006/relationships" r:embed="rId18"/>
        <a:stretch>
          <a:fillRect/>
        </a:stretch>
      </xdr:blipFill>
      <xdr:spPr>
        <a:xfrm>
          <a:off x="1509183" y="3704166"/>
          <a:ext cx="719309" cy="719309"/>
        </a:xfrm>
        <a:prstGeom prst="rect">
          <a:avLst/>
        </a:prstGeom>
      </xdr:spPr>
    </xdr:pic>
    <xdr:clientData/>
  </xdr:oneCellAnchor>
  <xdr:oneCellAnchor>
    <xdr:from>
      <xdr:col>1</xdr:col>
      <xdr:colOff>95251</xdr:colOff>
      <xdr:row>19</xdr:row>
      <xdr:rowOff>63500</xdr:rowOff>
    </xdr:from>
    <xdr:ext cx="803975" cy="803975"/>
    <xdr:pic>
      <xdr:nvPicPr>
        <xdr:cNvPr id="20" name="Picture 19">
          <a:extLst>
            <a:ext uri="{FF2B5EF4-FFF2-40B4-BE49-F238E27FC236}">
              <a16:creationId xmlns:a16="http://schemas.microsoft.com/office/drawing/2014/main" id="{58EABC42-6FCF-45D0-AF99-0A127722E155}"/>
            </a:ext>
          </a:extLst>
        </xdr:cNvPr>
        <xdr:cNvPicPr>
          <a:picLocks noChangeAspect="1"/>
        </xdr:cNvPicPr>
      </xdr:nvPicPr>
      <xdr:blipFill>
        <a:blip xmlns:r="http://schemas.openxmlformats.org/officeDocument/2006/relationships" r:embed="rId19"/>
        <a:stretch>
          <a:fillRect/>
        </a:stretch>
      </xdr:blipFill>
      <xdr:spPr>
        <a:xfrm>
          <a:off x="1466851" y="3873500"/>
          <a:ext cx="803975" cy="803975"/>
        </a:xfrm>
        <a:prstGeom prst="rect">
          <a:avLst/>
        </a:prstGeom>
      </xdr:spPr>
    </xdr:pic>
    <xdr:clientData/>
  </xdr:oneCellAnchor>
  <xdr:oneCellAnchor>
    <xdr:from>
      <xdr:col>1</xdr:col>
      <xdr:colOff>95251</xdr:colOff>
      <xdr:row>20</xdr:row>
      <xdr:rowOff>74084</xdr:rowOff>
    </xdr:from>
    <xdr:ext cx="793392" cy="793392"/>
    <xdr:pic>
      <xdr:nvPicPr>
        <xdr:cNvPr id="21" name="Picture 20">
          <a:extLst>
            <a:ext uri="{FF2B5EF4-FFF2-40B4-BE49-F238E27FC236}">
              <a16:creationId xmlns:a16="http://schemas.microsoft.com/office/drawing/2014/main" id="{52551FC1-C0A9-43BC-8A1E-E44DE9C691A4}"/>
            </a:ext>
          </a:extLst>
        </xdr:cNvPr>
        <xdr:cNvPicPr>
          <a:picLocks noChangeAspect="1"/>
        </xdr:cNvPicPr>
      </xdr:nvPicPr>
      <xdr:blipFill>
        <a:blip xmlns:r="http://schemas.openxmlformats.org/officeDocument/2006/relationships" r:embed="rId20"/>
        <a:stretch>
          <a:fillRect/>
        </a:stretch>
      </xdr:blipFill>
      <xdr:spPr>
        <a:xfrm>
          <a:off x="1466851" y="4074584"/>
          <a:ext cx="793392" cy="793392"/>
        </a:xfrm>
        <a:prstGeom prst="rect">
          <a:avLst/>
        </a:prstGeom>
      </xdr:spPr>
    </xdr:pic>
    <xdr:clientData/>
  </xdr:oneCellAnchor>
  <xdr:oneCellAnchor>
    <xdr:from>
      <xdr:col>1</xdr:col>
      <xdr:colOff>63501</xdr:colOff>
      <xdr:row>21</xdr:row>
      <xdr:rowOff>42334</xdr:rowOff>
    </xdr:from>
    <xdr:ext cx="846309" cy="846309"/>
    <xdr:pic>
      <xdr:nvPicPr>
        <xdr:cNvPr id="22" name="Picture 21">
          <a:extLst>
            <a:ext uri="{FF2B5EF4-FFF2-40B4-BE49-F238E27FC236}">
              <a16:creationId xmlns:a16="http://schemas.microsoft.com/office/drawing/2014/main" id="{C42B27E8-4EFB-452E-A3CE-F22B08879F97}"/>
            </a:ext>
          </a:extLst>
        </xdr:cNvPr>
        <xdr:cNvPicPr>
          <a:picLocks noChangeAspect="1"/>
        </xdr:cNvPicPr>
      </xdr:nvPicPr>
      <xdr:blipFill>
        <a:blip xmlns:r="http://schemas.openxmlformats.org/officeDocument/2006/relationships" r:embed="rId21"/>
        <a:stretch>
          <a:fillRect/>
        </a:stretch>
      </xdr:blipFill>
      <xdr:spPr>
        <a:xfrm>
          <a:off x="1435101" y="4233334"/>
          <a:ext cx="846309" cy="846309"/>
        </a:xfrm>
        <a:prstGeom prst="rect">
          <a:avLst/>
        </a:prstGeom>
      </xdr:spPr>
    </xdr:pic>
    <xdr:clientData/>
  </xdr:oneCellAnchor>
  <xdr:oneCellAnchor>
    <xdr:from>
      <xdr:col>1</xdr:col>
      <xdr:colOff>105833</xdr:colOff>
      <xdr:row>22</xdr:row>
      <xdr:rowOff>84666</xdr:rowOff>
    </xdr:from>
    <xdr:ext cx="772226" cy="772226"/>
    <xdr:pic>
      <xdr:nvPicPr>
        <xdr:cNvPr id="23" name="Picture 22">
          <a:extLst>
            <a:ext uri="{FF2B5EF4-FFF2-40B4-BE49-F238E27FC236}">
              <a16:creationId xmlns:a16="http://schemas.microsoft.com/office/drawing/2014/main" id="{BF3E01A3-E308-40A4-9857-7A12084F8A75}"/>
            </a:ext>
          </a:extLst>
        </xdr:cNvPr>
        <xdr:cNvPicPr>
          <a:picLocks noChangeAspect="1"/>
        </xdr:cNvPicPr>
      </xdr:nvPicPr>
      <xdr:blipFill>
        <a:blip xmlns:r="http://schemas.openxmlformats.org/officeDocument/2006/relationships" r:embed="rId22"/>
        <a:stretch>
          <a:fillRect/>
        </a:stretch>
      </xdr:blipFill>
      <xdr:spPr>
        <a:xfrm>
          <a:off x="1477433" y="4466166"/>
          <a:ext cx="772226" cy="772226"/>
        </a:xfrm>
        <a:prstGeom prst="rect">
          <a:avLst/>
        </a:prstGeom>
      </xdr:spPr>
    </xdr:pic>
    <xdr:clientData/>
  </xdr:oneCellAnchor>
  <xdr:oneCellAnchor>
    <xdr:from>
      <xdr:col>1</xdr:col>
      <xdr:colOff>116416</xdr:colOff>
      <xdr:row>23</xdr:row>
      <xdr:rowOff>63500</xdr:rowOff>
    </xdr:from>
    <xdr:ext cx="782809" cy="782809"/>
    <xdr:pic>
      <xdr:nvPicPr>
        <xdr:cNvPr id="24" name="Picture 23">
          <a:extLst>
            <a:ext uri="{FF2B5EF4-FFF2-40B4-BE49-F238E27FC236}">
              <a16:creationId xmlns:a16="http://schemas.microsoft.com/office/drawing/2014/main" id="{552E1E0B-183C-4A0B-A824-101EA2D78D67}"/>
            </a:ext>
          </a:extLst>
        </xdr:cNvPr>
        <xdr:cNvPicPr>
          <a:picLocks noChangeAspect="1"/>
        </xdr:cNvPicPr>
      </xdr:nvPicPr>
      <xdr:blipFill>
        <a:blip xmlns:r="http://schemas.openxmlformats.org/officeDocument/2006/relationships" r:embed="rId23"/>
        <a:stretch>
          <a:fillRect/>
        </a:stretch>
      </xdr:blipFill>
      <xdr:spPr>
        <a:xfrm>
          <a:off x="1488016" y="4635500"/>
          <a:ext cx="782809" cy="782809"/>
        </a:xfrm>
        <a:prstGeom prst="rect">
          <a:avLst/>
        </a:prstGeom>
      </xdr:spPr>
    </xdr:pic>
    <xdr:clientData/>
  </xdr:oneCellAnchor>
  <xdr:oneCellAnchor>
    <xdr:from>
      <xdr:col>1</xdr:col>
      <xdr:colOff>127000</xdr:colOff>
      <xdr:row>24</xdr:row>
      <xdr:rowOff>116417</xdr:rowOff>
    </xdr:from>
    <xdr:ext cx="751417" cy="751417"/>
    <xdr:pic>
      <xdr:nvPicPr>
        <xdr:cNvPr id="25" name="Picture 24">
          <a:extLst>
            <a:ext uri="{FF2B5EF4-FFF2-40B4-BE49-F238E27FC236}">
              <a16:creationId xmlns:a16="http://schemas.microsoft.com/office/drawing/2014/main" id="{4706FD04-B0A5-446E-9EA1-FCD856F57A8D}"/>
            </a:ext>
          </a:extLst>
        </xdr:cNvPr>
        <xdr:cNvPicPr>
          <a:picLocks noChangeAspect="1"/>
        </xdr:cNvPicPr>
      </xdr:nvPicPr>
      <xdr:blipFill>
        <a:blip xmlns:r="http://schemas.openxmlformats.org/officeDocument/2006/relationships" r:embed="rId24"/>
        <a:stretch>
          <a:fillRect/>
        </a:stretch>
      </xdr:blipFill>
      <xdr:spPr>
        <a:xfrm>
          <a:off x="1498600" y="4878917"/>
          <a:ext cx="751417" cy="751417"/>
        </a:xfrm>
        <a:prstGeom prst="rect">
          <a:avLst/>
        </a:prstGeom>
      </xdr:spPr>
    </xdr:pic>
    <xdr:clientData/>
  </xdr:oneCellAnchor>
  <xdr:oneCellAnchor>
    <xdr:from>
      <xdr:col>1</xdr:col>
      <xdr:colOff>116416</xdr:colOff>
      <xdr:row>25</xdr:row>
      <xdr:rowOff>116417</xdr:rowOff>
    </xdr:from>
    <xdr:ext cx="762000" cy="762000"/>
    <xdr:pic>
      <xdr:nvPicPr>
        <xdr:cNvPr id="26" name="Picture 25">
          <a:extLst>
            <a:ext uri="{FF2B5EF4-FFF2-40B4-BE49-F238E27FC236}">
              <a16:creationId xmlns:a16="http://schemas.microsoft.com/office/drawing/2014/main" id="{6480A65E-2A8C-4E02-A2FA-86C7F7E71877}"/>
            </a:ext>
          </a:extLst>
        </xdr:cNvPr>
        <xdr:cNvPicPr>
          <a:picLocks noChangeAspect="1"/>
        </xdr:cNvPicPr>
      </xdr:nvPicPr>
      <xdr:blipFill>
        <a:blip xmlns:r="http://schemas.openxmlformats.org/officeDocument/2006/relationships" r:embed="rId25"/>
        <a:stretch>
          <a:fillRect/>
        </a:stretch>
      </xdr:blipFill>
      <xdr:spPr>
        <a:xfrm>
          <a:off x="1488016" y="5069417"/>
          <a:ext cx="762000" cy="762000"/>
        </a:xfrm>
        <a:prstGeom prst="rect">
          <a:avLst/>
        </a:prstGeom>
      </xdr:spPr>
    </xdr:pic>
    <xdr:clientData/>
  </xdr:oneCellAnchor>
  <xdr:oneCellAnchor>
    <xdr:from>
      <xdr:col>1</xdr:col>
      <xdr:colOff>127001</xdr:colOff>
      <xdr:row>27</xdr:row>
      <xdr:rowOff>52917</xdr:rowOff>
    </xdr:from>
    <xdr:ext cx="793392" cy="793392"/>
    <xdr:pic>
      <xdr:nvPicPr>
        <xdr:cNvPr id="27" name="Picture 26">
          <a:extLst>
            <a:ext uri="{FF2B5EF4-FFF2-40B4-BE49-F238E27FC236}">
              <a16:creationId xmlns:a16="http://schemas.microsoft.com/office/drawing/2014/main" id="{D9DD76E3-62E0-473C-A1C9-F8697A8C6355}"/>
            </a:ext>
          </a:extLst>
        </xdr:cNvPr>
        <xdr:cNvPicPr>
          <a:picLocks noChangeAspect="1"/>
        </xdr:cNvPicPr>
      </xdr:nvPicPr>
      <xdr:blipFill>
        <a:blip xmlns:r="http://schemas.openxmlformats.org/officeDocument/2006/relationships" r:embed="rId26"/>
        <a:stretch>
          <a:fillRect/>
        </a:stretch>
      </xdr:blipFill>
      <xdr:spPr>
        <a:xfrm>
          <a:off x="1498601" y="5386917"/>
          <a:ext cx="793392" cy="793392"/>
        </a:xfrm>
        <a:prstGeom prst="rect">
          <a:avLst/>
        </a:prstGeom>
      </xdr:spPr>
    </xdr:pic>
    <xdr:clientData/>
  </xdr:oneCellAnchor>
  <xdr:oneCellAnchor>
    <xdr:from>
      <xdr:col>1</xdr:col>
      <xdr:colOff>105832</xdr:colOff>
      <xdr:row>28</xdr:row>
      <xdr:rowOff>95250</xdr:rowOff>
    </xdr:from>
    <xdr:ext cx="793394" cy="793394"/>
    <xdr:pic>
      <xdr:nvPicPr>
        <xdr:cNvPr id="28" name="Picture 27">
          <a:extLst>
            <a:ext uri="{FF2B5EF4-FFF2-40B4-BE49-F238E27FC236}">
              <a16:creationId xmlns:a16="http://schemas.microsoft.com/office/drawing/2014/main" id="{BD6C1534-0ACD-4FAD-8713-408F6D1DD4E8}"/>
            </a:ext>
          </a:extLst>
        </xdr:cNvPr>
        <xdr:cNvPicPr>
          <a:picLocks noChangeAspect="1"/>
        </xdr:cNvPicPr>
      </xdr:nvPicPr>
      <xdr:blipFill>
        <a:blip xmlns:r="http://schemas.openxmlformats.org/officeDocument/2006/relationships" r:embed="rId27"/>
        <a:stretch>
          <a:fillRect/>
        </a:stretch>
      </xdr:blipFill>
      <xdr:spPr>
        <a:xfrm>
          <a:off x="1477432" y="5619750"/>
          <a:ext cx="793394" cy="793394"/>
        </a:xfrm>
        <a:prstGeom prst="rect">
          <a:avLst/>
        </a:prstGeom>
      </xdr:spPr>
    </xdr:pic>
    <xdr:clientData/>
  </xdr:oneCellAnchor>
  <xdr:oneCellAnchor>
    <xdr:from>
      <xdr:col>1</xdr:col>
      <xdr:colOff>116416</xdr:colOff>
      <xdr:row>29</xdr:row>
      <xdr:rowOff>63499</xdr:rowOff>
    </xdr:from>
    <xdr:ext cx="814559" cy="814559"/>
    <xdr:pic>
      <xdr:nvPicPr>
        <xdr:cNvPr id="29" name="Picture 28">
          <a:extLst>
            <a:ext uri="{FF2B5EF4-FFF2-40B4-BE49-F238E27FC236}">
              <a16:creationId xmlns:a16="http://schemas.microsoft.com/office/drawing/2014/main" id="{6BDA4AE3-589F-4D1C-B384-E4BD4FD79A23}"/>
            </a:ext>
          </a:extLst>
        </xdr:cNvPr>
        <xdr:cNvPicPr>
          <a:picLocks noChangeAspect="1"/>
        </xdr:cNvPicPr>
      </xdr:nvPicPr>
      <xdr:blipFill>
        <a:blip xmlns:r="http://schemas.openxmlformats.org/officeDocument/2006/relationships" r:embed="rId28"/>
        <a:stretch>
          <a:fillRect/>
        </a:stretch>
      </xdr:blipFill>
      <xdr:spPr>
        <a:xfrm>
          <a:off x="1488016" y="5778499"/>
          <a:ext cx="814559" cy="814559"/>
        </a:xfrm>
        <a:prstGeom prst="rect">
          <a:avLst/>
        </a:prstGeom>
      </xdr:spPr>
    </xdr:pic>
    <xdr:clientData/>
  </xdr:oneCellAnchor>
  <xdr:oneCellAnchor>
    <xdr:from>
      <xdr:col>1</xdr:col>
      <xdr:colOff>84666</xdr:colOff>
      <xdr:row>30</xdr:row>
      <xdr:rowOff>52916</xdr:rowOff>
    </xdr:from>
    <xdr:ext cx="814559" cy="814559"/>
    <xdr:pic>
      <xdr:nvPicPr>
        <xdr:cNvPr id="30" name="Picture 29">
          <a:extLst>
            <a:ext uri="{FF2B5EF4-FFF2-40B4-BE49-F238E27FC236}">
              <a16:creationId xmlns:a16="http://schemas.microsoft.com/office/drawing/2014/main" id="{9B8C77D1-D2C5-4E29-82EF-3E4558DA1D6E}"/>
            </a:ext>
          </a:extLst>
        </xdr:cNvPr>
        <xdr:cNvPicPr>
          <a:picLocks noChangeAspect="1"/>
        </xdr:cNvPicPr>
      </xdr:nvPicPr>
      <xdr:blipFill>
        <a:blip xmlns:r="http://schemas.openxmlformats.org/officeDocument/2006/relationships" r:embed="rId29"/>
        <a:stretch>
          <a:fillRect/>
        </a:stretch>
      </xdr:blipFill>
      <xdr:spPr>
        <a:xfrm>
          <a:off x="1456266" y="5958416"/>
          <a:ext cx="814559" cy="814559"/>
        </a:xfrm>
        <a:prstGeom prst="rect">
          <a:avLst/>
        </a:prstGeom>
      </xdr:spPr>
    </xdr:pic>
    <xdr:clientData/>
  </xdr:oneCellAnchor>
  <xdr:oneCellAnchor>
    <xdr:from>
      <xdr:col>1</xdr:col>
      <xdr:colOff>42333</xdr:colOff>
      <xdr:row>31</xdr:row>
      <xdr:rowOff>63501</xdr:rowOff>
    </xdr:from>
    <xdr:ext cx="772584" cy="772584"/>
    <xdr:pic>
      <xdr:nvPicPr>
        <xdr:cNvPr id="31" name="Picture 30">
          <a:extLst>
            <a:ext uri="{FF2B5EF4-FFF2-40B4-BE49-F238E27FC236}">
              <a16:creationId xmlns:a16="http://schemas.microsoft.com/office/drawing/2014/main" id="{99AC8F04-E47B-4306-880F-7F525C29FE4F}"/>
            </a:ext>
          </a:extLst>
        </xdr:cNvPr>
        <xdr:cNvPicPr>
          <a:picLocks noChangeAspect="1"/>
        </xdr:cNvPicPr>
      </xdr:nvPicPr>
      <xdr:blipFill>
        <a:blip xmlns:r="http://schemas.openxmlformats.org/officeDocument/2006/relationships" r:embed="rId30"/>
        <a:stretch>
          <a:fillRect/>
        </a:stretch>
      </xdr:blipFill>
      <xdr:spPr>
        <a:xfrm>
          <a:off x="1413933" y="6159501"/>
          <a:ext cx="772584" cy="772584"/>
        </a:xfrm>
        <a:prstGeom prst="rect">
          <a:avLst/>
        </a:prstGeom>
      </xdr:spPr>
    </xdr:pic>
    <xdr:clientData/>
  </xdr:oneCellAnchor>
  <xdr:oneCellAnchor>
    <xdr:from>
      <xdr:col>1</xdr:col>
      <xdr:colOff>127000</xdr:colOff>
      <xdr:row>33</xdr:row>
      <xdr:rowOff>63500</xdr:rowOff>
    </xdr:from>
    <xdr:ext cx="772226" cy="772226"/>
    <xdr:pic>
      <xdr:nvPicPr>
        <xdr:cNvPr id="32" name="Picture 31">
          <a:extLst>
            <a:ext uri="{FF2B5EF4-FFF2-40B4-BE49-F238E27FC236}">
              <a16:creationId xmlns:a16="http://schemas.microsoft.com/office/drawing/2014/main" id="{A8B7AE08-D18A-472F-BE4C-CAF4548245C0}"/>
            </a:ext>
          </a:extLst>
        </xdr:cNvPr>
        <xdr:cNvPicPr>
          <a:picLocks noChangeAspect="1"/>
        </xdr:cNvPicPr>
      </xdr:nvPicPr>
      <xdr:blipFill>
        <a:blip xmlns:r="http://schemas.openxmlformats.org/officeDocument/2006/relationships" r:embed="rId31"/>
        <a:stretch>
          <a:fillRect/>
        </a:stretch>
      </xdr:blipFill>
      <xdr:spPr>
        <a:xfrm>
          <a:off x="1498600" y="6540500"/>
          <a:ext cx="772226" cy="772226"/>
        </a:xfrm>
        <a:prstGeom prst="rect">
          <a:avLst/>
        </a:prstGeom>
      </xdr:spPr>
    </xdr:pic>
    <xdr:clientData/>
  </xdr:oneCellAnchor>
  <xdr:oneCellAnchor>
    <xdr:from>
      <xdr:col>1</xdr:col>
      <xdr:colOff>84666</xdr:colOff>
      <xdr:row>34</xdr:row>
      <xdr:rowOff>42332</xdr:rowOff>
    </xdr:from>
    <xdr:ext cx="803977" cy="803977"/>
    <xdr:pic>
      <xdr:nvPicPr>
        <xdr:cNvPr id="33" name="Picture 32">
          <a:extLst>
            <a:ext uri="{FF2B5EF4-FFF2-40B4-BE49-F238E27FC236}">
              <a16:creationId xmlns:a16="http://schemas.microsoft.com/office/drawing/2014/main" id="{C6912B71-0420-403A-9E55-34ABDCD2E77F}"/>
            </a:ext>
          </a:extLst>
        </xdr:cNvPr>
        <xdr:cNvPicPr>
          <a:picLocks noChangeAspect="1"/>
        </xdr:cNvPicPr>
      </xdr:nvPicPr>
      <xdr:blipFill>
        <a:blip xmlns:r="http://schemas.openxmlformats.org/officeDocument/2006/relationships" r:embed="rId32"/>
        <a:stretch>
          <a:fillRect/>
        </a:stretch>
      </xdr:blipFill>
      <xdr:spPr>
        <a:xfrm>
          <a:off x="1456266" y="6709832"/>
          <a:ext cx="803977" cy="803977"/>
        </a:xfrm>
        <a:prstGeom prst="rect">
          <a:avLst/>
        </a:prstGeom>
      </xdr:spPr>
    </xdr:pic>
    <xdr:clientData/>
  </xdr:oneCellAnchor>
  <xdr:oneCellAnchor>
    <xdr:from>
      <xdr:col>1</xdr:col>
      <xdr:colOff>116060</xdr:colOff>
      <xdr:row>35</xdr:row>
      <xdr:rowOff>52917</xdr:rowOff>
    </xdr:from>
    <xdr:ext cx="793750" cy="793750"/>
    <xdr:pic>
      <xdr:nvPicPr>
        <xdr:cNvPr id="34" name="Picture 33">
          <a:extLst>
            <a:ext uri="{FF2B5EF4-FFF2-40B4-BE49-F238E27FC236}">
              <a16:creationId xmlns:a16="http://schemas.microsoft.com/office/drawing/2014/main" id="{16F5E3CB-F775-4C91-9365-BC3330B68DD3}"/>
            </a:ext>
          </a:extLst>
        </xdr:cNvPr>
        <xdr:cNvPicPr>
          <a:picLocks noChangeAspect="1"/>
        </xdr:cNvPicPr>
      </xdr:nvPicPr>
      <xdr:blipFill>
        <a:blip xmlns:r="http://schemas.openxmlformats.org/officeDocument/2006/relationships" r:embed="rId33"/>
        <a:stretch>
          <a:fillRect/>
        </a:stretch>
      </xdr:blipFill>
      <xdr:spPr>
        <a:xfrm>
          <a:off x="1487660" y="6910917"/>
          <a:ext cx="793750" cy="793750"/>
        </a:xfrm>
        <a:prstGeom prst="rect">
          <a:avLst/>
        </a:prstGeom>
      </xdr:spPr>
    </xdr:pic>
    <xdr:clientData/>
  </xdr:oneCellAnchor>
  <xdr:oneCellAnchor>
    <xdr:from>
      <xdr:col>1</xdr:col>
      <xdr:colOff>52917</xdr:colOff>
      <xdr:row>36</xdr:row>
      <xdr:rowOff>74083</xdr:rowOff>
    </xdr:from>
    <xdr:ext cx="884464" cy="762000"/>
    <xdr:pic>
      <xdr:nvPicPr>
        <xdr:cNvPr id="35" name="Picture 34">
          <a:extLst>
            <a:ext uri="{FF2B5EF4-FFF2-40B4-BE49-F238E27FC236}">
              <a16:creationId xmlns:a16="http://schemas.microsoft.com/office/drawing/2014/main" id="{D5C3D9B3-856A-41E3-AA8F-7A4C696FF483}"/>
            </a:ext>
          </a:extLst>
        </xdr:cNvPr>
        <xdr:cNvPicPr>
          <a:picLocks noChangeAspect="1"/>
        </xdr:cNvPicPr>
      </xdr:nvPicPr>
      <xdr:blipFill rotWithShape="1">
        <a:blip xmlns:r="http://schemas.openxmlformats.org/officeDocument/2006/relationships" r:embed="rId34"/>
        <a:srcRect l="7792" t="12987" r="7792" b="14285"/>
        <a:stretch/>
      </xdr:blipFill>
      <xdr:spPr>
        <a:xfrm>
          <a:off x="1424517" y="7122583"/>
          <a:ext cx="884464" cy="762000"/>
        </a:xfrm>
        <a:prstGeom prst="rect">
          <a:avLst/>
        </a:prstGeom>
      </xdr:spPr>
    </xdr:pic>
    <xdr:clientData/>
  </xdr:oneCellAnchor>
  <xdr:oneCellAnchor>
    <xdr:from>
      <xdr:col>1</xdr:col>
      <xdr:colOff>198923</xdr:colOff>
      <xdr:row>37</xdr:row>
      <xdr:rowOff>74083</xdr:rowOff>
    </xdr:from>
    <xdr:ext cx="594828" cy="751416"/>
    <xdr:pic>
      <xdr:nvPicPr>
        <xdr:cNvPr id="36" name="Picture 35">
          <a:extLst>
            <a:ext uri="{FF2B5EF4-FFF2-40B4-BE49-F238E27FC236}">
              <a16:creationId xmlns:a16="http://schemas.microsoft.com/office/drawing/2014/main" id="{8363A0A9-A6D1-4150-A791-2B6ACAC72F1F}"/>
            </a:ext>
          </a:extLst>
        </xdr:cNvPr>
        <xdr:cNvPicPr>
          <a:picLocks noChangeAspect="1"/>
        </xdr:cNvPicPr>
      </xdr:nvPicPr>
      <xdr:blipFill rotWithShape="1">
        <a:blip xmlns:r="http://schemas.openxmlformats.org/officeDocument/2006/relationships" r:embed="rId35"/>
        <a:srcRect l="12965" t="4075" r="11100"/>
        <a:stretch/>
      </xdr:blipFill>
      <xdr:spPr>
        <a:xfrm>
          <a:off x="1570523" y="7313083"/>
          <a:ext cx="594828" cy="751416"/>
        </a:xfrm>
        <a:prstGeom prst="rect">
          <a:avLst/>
        </a:prstGeom>
      </xdr:spPr>
    </xdr:pic>
    <xdr:clientData/>
  </xdr:oneCellAnchor>
  <xdr:oneCellAnchor>
    <xdr:from>
      <xdr:col>1</xdr:col>
      <xdr:colOff>42334</xdr:colOff>
      <xdr:row>38</xdr:row>
      <xdr:rowOff>31751</xdr:rowOff>
    </xdr:from>
    <xdr:ext cx="846309" cy="846309"/>
    <xdr:pic>
      <xdr:nvPicPr>
        <xdr:cNvPr id="37" name="Picture 36">
          <a:extLst>
            <a:ext uri="{FF2B5EF4-FFF2-40B4-BE49-F238E27FC236}">
              <a16:creationId xmlns:a16="http://schemas.microsoft.com/office/drawing/2014/main" id="{C127F158-470F-40F9-BE90-944BC78FB147}"/>
            </a:ext>
          </a:extLst>
        </xdr:cNvPr>
        <xdr:cNvPicPr>
          <a:picLocks noChangeAspect="1"/>
        </xdr:cNvPicPr>
      </xdr:nvPicPr>
      <xdr:blipFill>
        <a:blip xmlns:r="http://schemas.openxmlformats.org/officeDocument/2006/relationships" r:embed="rId36"/>
        <a:stretch>
          <a:fillRect/>
        </a:stretch>
      </xdr:blipFill>
      <xdr:spPr>
        <a:xfrm>
          <a:off x="1413934" y="7461251"/>
          <a:ext cx="846309" cy="846309"/>
        </a:xfrm>
        <a:prstGeom prst="rect">
          <a:avLst/>
        </a:prstGeom>
      </xdr:spPr>
    </xdr:pic>
    <xdr:clientData/>
  </xdr:oneCellAnchor>
  <xdr:oneCellAnchor>
    <xdr:from>
      <xdr:col>1</xdr:col>
      <xdr:colOff>52917</xdr:colOff>
      <xdr:row>39</xdr:row>
      <xdr:rowOff>21167</xdr:rowOff>
    </xdr:from>
    <xdr:ext cx="814916" cy="814916"/>
    <xdr:pic>
      <xdr:nvPicPr>
        <xdr:cNvPr id="38" name="Picture 37">
          <a:extLst>
            <a:ext uri="{FF2B5EF4-FFF2-40B4-BE49-F238E27FC236}">
              <a16:creationId xmlns:a16="http://schemas.microsoft.com/office/drawing/2014/main" id="{0B676B50-04E0-4B10-A776-B7728A3E01DE}"/>
            </a:ext>
          </a:extLst>
        </xdr:cNvPr>
        <xdr:cNvPicPr>
          <a:picLocks noChangeAspect="1"/>
        </xdr:cNvPicPr>
      </xdr:nvPicPr>
      <xdr:blipFill>
        <a:blip xmlns:r="http://schemas.openxmlformats.org/officeDocument/2006/relationships" r:embed="rId37"/>
        <a:stretch>
          <a:fillRect/>
        </a:stretch>
      </xdr:blipFill>
      <xdr:spPr>
        <a:xfrm>
          <a:off x="1424517" y="7641167"/>
          <a:ext cx="814916" cy="814916"/>
        </a:xfrm>
        <a:prstGeom prst="rect">
          <a:avLst/>
        </a:prstGeom>
      </xdr:spPr>
    </xdr:pic>
    <xdr:clientData/>
  </xdr:oneCellAnchor>
  <xdr:oneCellAnchor>
    <xdr:from>
      <xdr:col>1</xdr:col>
      <xdr:colOff>148166</xdr:colOff>
      <xdr:row>40</xdr:row>
      <xdr:rowOff>74082</xdr:rowOff>
    </xdr:from>
    <xdr:ext cx="729893" cy="729893"/>
    <xdr:pic>
      <xdr:nvPicPr>
        <xdr:cNvPr id="39" name="Picture 38">
          <a:extLst>
            <a:ext uri="{FF2B5EF4-FFF2-40B4-BE49-F238E27FC236}">
              <a16:creationId xmlns:a16="http://schemas.microsoft.com/office/drawing/2014/main" id="{BC8A712F-5A8C-4A4E-B02B-BEDB3A14BA24}"/>
            </a:ext>
          </a:extLst>
        </xdr:cNvPr>
        <xdr:cNvPicPr>
          <a:picLocks noChangeAspect="1"/>
        </xdr:cNvPicPr>
      </xdr:nvPicPr>
      <xdr:blipFill>
        <a:blip xmlns:r="http://schemas.openxmlformats.org/officeDocument/2006/relationships" r:embed="rId38"/>
        <a:stretch>
          <a:fillRect/>
        </a:stretch>
      </xdr:blipFill>
      <xdr:spPr>
        <a:xfrm>
          <a:off x="1519766" y="7884582"/>
          <a:ext cx="729893" cy="729893"/>
        </a:xfrm>
        <a:prstGeom prst="rect">
          <a:avLst/>
        </a:prstGeom>
      </xdr:spPr>
    </xdr:pic>
    <xdr:clientData/>
  </xdr:oneCellAnchor>
  <xdr:oneCellAnchor>
    <xdr:from>
      <xdr:col>1</xdr:col>
      <xdr:colOff>95250</xdr:colOff>
      <xdr:row>41</xdr:row>
      <xdr:rowOff>63500</xdr:rowOff>
    </xdr:from>
    <xdr:ext cx="772226" cy="772226"/>
    <xdr:pic>
      <xdr:nvPicPr>
        <xdr:cNvPr id="40" name="Picture 39">
          <a:extLst>
            <a:ext uri="{FF2B5EF4-FFF2-40B4-BE49-F238E27FC236}">
              <a16:creationId xmlns:a16="http://schemas.microsoft.com/office/drawing/2014/main" id="{E7774A27-899D-4352-8E35-A0964CB7C05B}"/>
            </a:ext>
          </a:extLst>
        </xdr:cNvPr>
        <xdr:cNvPicPr>
          <a:picLocks noChangeAspect="1"/>
        </xdr:cNvPicPr>
      </xdr:nvPicPr>
      <xdr:blipFill>
        <a:blip xmlns:r="http://schemas.openxmlformats.org/officeDocument/2006/relationships" r:embed="rId39"/>
        <a:stretch>
          <a:fillRect/>
        </a:stretch>
      </xdr:blipFill>
      <xdr:spPr>
        <a:xfrm>
          <a:off x="1466850" y="8064500"/>
          <a:ext cx="772226" cy="772226"/>
        </a:xfrm>
        <a:prstGeom prst="rect">
          <a:avLst/>
        </a:prstGeom>
      </xdr:spPr>
    </xdr:pic>
    <xdr:clientData/>
  </xdr:oneCellAnchor>
  <xdr:oneCellAnchor>
    <xdr:from>
      <xdr:col>1</xdr:col>
      <xdr:colOff>74083</xdr:colOff>
      <xdr:row>42</xdr:row>
      <xdr:rowOff>84667</xdr:rowOff>
    </xdr:from>
    <xdr:ext cx="793751" cy="793751"/>
    <xdr:pic>
      <xdr:nvPicPr>
        <xdr:cNvPr id="41" name="Picture 40">
          <a:extLst>
            <a:ext uri="{FF2B5EF4-FFF2-40B4-BE49-F238E27FC236}">
              <a16:creationId xmlns:a16="http://schemas.microsoft.com/office/drawing/2014/main" id="{2827A596-989D-4B6D-8FF2-AF02F85CF823}"/>
            </a:ext>
          </a:extLst>
        </xdr:cNvPr>
        <xdr:cNvPicPr>
          <a:picLocks noChangeAspect="1"/>
        </xdr:cNvPicPr>
      </xdr:nvPicPr>
      <xdr:blipFill>
        <a:blip xmlns:r="http://schemas.openxmlformats.org/officeDocument/2006/relationships" r:embed="rId40"/>
        <a:stretch>
          <a:fillRect/>
        </a:stretch>
      </xdr:blipFill>
      <xdr:spPr>
        <a:xfrm>
          <a:off x="1445683" y="8276167"/>
          <a:ext cx="793751" cy="793751"/>
        </a:xfrm>
        <a:prstGeom prst="rect">
          <a:avLst/>
        </a:prstGeom>
      </xdr:spPr>
    </xdr:pic>
    <xdr:clientData/>
  </xdr:oneCellAnchor>
  <xdr:oneCellAnchor>
    <xdr:from>
      <xdr:col>1</xdr:col>
      <xdr:colOff>84666</xdr:colOff>
      <xdr:row>43</xdr:row>
      <xdr:rowOff>74084</xdr:rowOff>
    </xdr:from>
    <xdr:ext cx="814559" cy="814559"/>
    <xdr:pic>
      <xdr:nvPicPr>
        <xdr:cNvPr id="42" name="Picture 41">
          <a:extLst>
            <a:ext uri="{FF2B5EF4-FFF2-40B4-BE49-F238E27FC236}">
              <a16:creationId xmlns:a16="http://schemas.microsoft.com/office/drawing/2014/main" id="{B40543B2-058C-4A7D-B2C8-F13C2946195F}"/>
            </a:ext>
          </a:extLst>
        </xdr:cNvPr>
        <xdr:cNvPicPr>
          <a:picLocks noChangeAspect="1"/>
        </xdr:cNvPicPr>
      </xdr:nvPicPr>
      <xdr:blipFill>
        <a:blip xmlns:r="http://schemas.openxmlformats.org/officeDocument/2006/relationships" r:embed="rId41"/>
        <a:stretch>
          <a:fillRect/>
        </a:stretch>
      </xdr:blipFill>
      <xdr:spPr>
        <a:xfrm>
          <a:off x="1456266" y="8456084"/>
          <a:ext cx="814559" cy="814559"/>
        </a:xfrm>
        <a:prstGeom prst="rect">
          <a:avLst/>
        </a:prstGeom>
      </xdr:spPr>
    </xdr:pic>
    <xdr:clientData/>
  </xdr:oneCellAnchor>
  <xdr:oneCellAnchor>
    <xdr:from>
      <xdr:col>1</xdr:col>
      <xdr:colOff>94892</xdr:colOff>
      <xdr:row>44</xdr:row>
      <xdr:rowOff>74084</xdr:rowOff>
    </xdr:from>
    <xdr:ext cx="783525" cy="783525"/>
    <xdr:pic>
      <xdr:nvPicPr>
        <xdr:cNvPr id="43" name="Picture 42">
          <a:extLst>
            <a:ext uri="{FF2B5EF4-FFF2-40B4-BE49-F238E27FC236}">
              <a16:creationId xmlns:a16="http://schemas.microsoft.com/office/drawing/2014/main" id="{BBAB4DA5-4135-4DB9-AEB2-71193E5940A3}"/>
            </a:ext>
          </a:extLst>
        </xdr:cNvPr>
        <xdr:cNvPicPr>
          <a:picLocks noChangeAspect="1"/>
        </xdr:cNvPicPr>
      </xdr:nvPicPr>
      <xdr:blipFill>
        <a:blip xmlns:r="http://schemas.openxmlformats.org/officeDocument/2006/relationships" r:embed="rId42"/>
        <a:stretch>
          <a:fillRect/>
        </a:stretch>
      </xdr:blipFill>
      <xdr:spPr>
        <a:xfrm>
          <a:off x="1466492" y="8646584"/>
          <a:ext cx="783525" cy="783525"/>
        </a:xfrm>
        <a:prstGeom prst="rect">
          <a:avLst/>
        </a:prstGeom>
      </xdr:spPr>
    </xdr:pic>
    <xdr:clientData/>
  </xdr:oneCellAnchor>
  <xdr:oneCellAnchor>
    <xdr:from>
      <xdr:col>1</xdr:col>
      <xdr:colOff>105831</xdr:colOff>
      <xdr:row>45</xdr:row>
      <xdr:rowOff>31749</xdr:rowOff>
    </xdr:from>
    <xdr:ext cx="793393" cy="793393"/>
    <xdr:pic>
      <xdr:nvPicPr>
        <xdr:cNvPr id="44" name="Picture 43">
          <a:extLst>
            <a:ext uri="{FF2B5EF4-FFF2-40B4-BE49-F238E27FC236}">
              <a16:creationId xmlns:a16="http://schemas.microsoft.com/office/drawing/2014/main" id="{662DAA32-CC06-4FCB-82E4-611647EBE5DA}"/>
            </a:ext>
          </a:extLst>
        </xdr:cNvPr>
        <xdr:cNvPicPr>
          <a:picLocks noChangeAspect="1"/>
        </xdr:cNvPicPr>
      </xdr:nvPicPr>
      <xdr:blipFill>
        <a:blip xmlns:r="http://schemas.openxmlformats.org/officeDocument/2006/relationships" r:embed="rId43"/>
        <a:stretch>
          <a:fillRect/>
        </a:stretch>
      </xdr:blipFill>
      <xdr:spPr>
        <a:xfrm>
          <a:off x="1477431" y="8794749"/>
          <a:ext cx="793393" cy="793393"/>
        </a:xfrm>
        <a:prstGeom prst="rect">
          <a:avLst/>
        </a:prstGeom>
      </xdr:spPr>
    </xdr:pic>
    <xdr:clientData/>
  </xdr:oneCellAnchor>
  <xdr:oneCellAnchor>
    <xdr:from>
      <xdr:col>1</xdr:col>
      <xdr:colOff>137585</xdr:colOff>
      <xdr:row>46</xdr:row>
      <xdr:rowOff>42332</xdr:rowOff>
    </xdr:from>
    <xdr:ext cx="730250" cy="802245"/>
    <xdr:pic>
      <xdr:nvPicPr>
        <xdr:cNvPr id="45" name="Picture 44">
          <a:extLst>
            <a:ext uri="{FF2B5EF4-FFF2-40B4-BE49-F238E27FC236}">
              <a16:creationId xmlns:a16="http://schemas.microsoft.com/office/drawing/2014/main" id="{5C975ED4-B665-44FE-B85F-7DF321B1DFEE}"/>
            </a:ext>
          </a:extLst>
        </xdr:cNvPr>
        <xdr:cNvPicPr>
          <a:picLocks noChangeAspect="1"/>
        </xdr:cNvPicPr>
      </xdr:nvPicPr>
      <xdr:blipFill rotWithShape="1">
        <a:blip xmlns:r="http://schemas.openxmlformats.org/officeDocument/2006/relationships" r:embed="rId44"/>
        <a:srcRect l="22470" r="22445" b="35491"/>
        <a:stretch/>
      </xdr:blipFill>
      <xdr:spPr>
        <a:xfrm>
          <a:off x="1509185" y="8995832"/>
          <a:ext cx="730250" cy="802245"/>
        </a:xfrm>
        <a:prstGeom prst="rect">
          <a:avLst/>
        </a:prstGeom>
      </xdr:spPr>
    </xdr:pic>
    <xdr:clientData/>
  </xdr:oneCellAnchor>
  <xdr:oneCellAnchor>
    <xdr:from>
      <xdr:col>1</xdr:col>
      <xdr:colOff>84666</xdr:colOff>
      <xdr:row>47</xdr:row>
      <xdr:rowOff>42334</xdr:rowOff>
    </xdr:from>
    <xdr:ext cx="814559" cy="814559"/>
    <xdr:pic>
      <xdr:nvPicPr>
        <xdr:cNvPr id="46" name="Picture 45">
          <a:extLst>
            <a:ext uri="{FF2B5EF4-FFF2-40B4-BE49-F238E27FC236}">
              <a16:creationId xmlns:a16="http://schemas.microsoft.com/office/drawing/2014/main" id="{C72D2E36-1518-496C-BD80-D8AF6B74CF6F}"/>
            </a:ext>
          </a:extLst>
        </xdr:cNvPr>
        <xdr:cNvPicPr>
          <a:picLocks noChangeAspect="1"/>
        </xdr:cNvPicPr>
      </xdr:nvPicPr>
      <xdr:blipFill>
        <a:blip xmlns:r="http://schemas.openxmlformats.org/officeDocument/2006/relationships" r:embed="rId45"/>
        <a:stretch>
          <a:fillRect/>
        </a:stretch>
      </xdr:blipFill>
      <xdr:spPr>
        <a:xfrm>
          <a:off x="1456266" y="9186334"/>
          <a:ext cx="814559" cy="814559"/>
        </a:xfrm>
        <a:prstGeom prst="rect">
          <a:avLst/>
        </a:prstGeom>
      </xdr:spPr>
    </xdr:pic>
    <xdr:clientData/>
  </xdr:oneCellAnchor>
  <xdr:oneCellAnchor>
    <xdr:from>
      <xdr:col>1</xdr:col>
      <xdr:colOff>95251</xdr:colOff>
      <xdr:row>48</xdr:row>
      <xdr:rowOff>31750</xdr:rowOff>
    </xdr:from>
    <xdr:ext cx="825499" cy="825499"/>
    <xdr:pic>
      <xdr:nvPicPr>
        <xdr:cNvPr id="47" name="Picture 46">
          <a:extLst>
            <a:ext uri="{FF2B5EF4-FFF2-40B4-BE49-F238E27FC236}">
              <a16:creationId xmlns:a16="http://schemas.microsoft.com/office/drawing/2014/main" id="{3C884D9F-0A1A-4EFE-9D0E-8AC7FF17853D}"/>
            </a:ext>
          </a:extLst>
        </xdr:cNvPr>
        <xdr:cNvPicPr>
          <a:picLocks noChangeAspect="1"/>
        </xdr:cNvPicPr>
      </xdr:nvPicPr>
      <xdr:blipFill>
        <a:blip xmlns:r="http://schemas.openxmlformats.org/officeDocument/2006/relationships" r:embed="rId46"/>
        <a:stretch>
          <a:fillRect/>
        </a:stretch>
      </xdr:blipFill>
      <xdr:spPr>
        <a:xfrm>
          <a:off x="1466851" y="9366250"/>
          <a:ext cx="825499" cy="825499"/>
        </a:xfrm>
        <a:prstGeom prst="rect">
          <a:avLst/>
        </a:prstGeom>
      </xdr:spPr>
    </xdr:pic>
    <xdr:clientData/>
  </xdr:oneCellAnchor>
  <xdr:oneCellAnchor>
    <xdr:from>
      <xdr:col>1</xdr:col>
      <xdr:colOff>52919</xdr:colOff>
      <xdr:row>49</xdr:row>
      <xdr:rowOff>20810</xdr:rowOff>
    </xdr:from>
    <xdr:ext cx="846665" cy="846665"/>
    <xdr:pic>
      <xdr:nvPicPr>
        <xdr:cNvPr id="48" name="Picture 47">
          <a:extLst>
            <a:ext uri="{FF2B5EF4-FFF2-40B4-BE49-F238E27FC236}">
              <a16:creationId xmlns:a16="http://schemas.microsoft.com/office/drawing/2014/main" id="{7FDF9AAF-080C-49A5-BB91-6538BFB332C9}"/>
            </a:ext>
          </a:extLst>
        </xdr:cNvPr>
        <xdr:cNvPicPr>
          <a:picLocks noChangeAspect="1"/>
        </xdr:cNvPicPr>
      </xdr:nvPicPr>
      <xdr:blipFill>
        <a:blip xmlns:r="http://schemas.openxmlformats.org/officeDocument/2006/relationships" r:embed="rId47"/>
        <a:stretch>
          <a:fillRect/>
        </a:stretch>
      </xdr:blipFill>
      <xdr:spPr>
        <a:xfrm>
          <a:off x="1424519" y="9545810"/>
          <a:ext cx="846665" cy="846665"/>
        </a:xfrm>
        <a:prstGeom prst="rect">
          <a:avLst/>
        </a:prstGeom>
      </xdr:spPr>
    </xdr:pic>
    <xdr:clientData/>
  </xdr:oneCellAnchor>
  <xdr:oneCellAnchor>
    <xdr:from>
      <xdr:col>1</xdr:col>
      <xdr:colOff>127000</xdr:colOff>
      <xdr:row>50</xdr:row>
      <xdr:rowOff>116417</xdr:rowOff>
    </xdr:from>
    <xdr:ext cx="687916" cy="687916"/>
    <xdr:pic>
      <xdr:nvPicPr>
        <xdr:cNvPr id="49" name="Picture 48">
          <a:extLst>
            <a:ext uri="{FF2B5EF4-FFF2-40B4-BE49-F238E27FC236}">
              <a16:creationId xmlns:a16="http://schemas.microsoft.com/office/drawing/2014/main" id="{3B67C7B1-5719-4FBB-949D-0DE1FFD554DC}"/>
            </a:ext>
          </a:extLst>
        </xdr:cNvPr>
        <xdr:cNvPicPr>
          <a:picLocks noChangeAspect="1"/>
        </xdr:cNvPicPr>
      </xdr:nvPicPr>
      <xdr:blipFill>
        <a:blip xmlns:r="http://schemas.openxmlformats.org/officeDocument/2006/relationships" r:embed="rId48"/>
        <a:stretch>
          <a:fillRect/>
        </a:stretch>
      </xdr:blipFill>
      <xdr:spPr>
        <a:xfrm>
          <a:off x="1498600" y="9831917"/>
          <a:ext cx="687916" cy="687916"/>
        </a:xfrm>
        <a:prstGeom prst="rect">
          <a:avLst/>
        </a:prstGeom>
      </xdr:spPr>
    </xdr:pic>
    <xdr:clientData/>
  </xdr:oneCellAnchor>
  <xdr:oneCellAnchor>
    <xdr:from>
      <xdr:col>1</xdr:col>
      <xdr:colOff>84667</xdr:colOff>
      <xdr:row>51</xdr:row>
      <xdr:rowOff>52917</xdr:rowOff>
    </xdr:from>
    <xdr:ext cx="803976" cy="803976"/>
    <xdr:pic>
      <xdr:nvPicPr>
        <xdr:cNvPr id="50" name="Picture 49">
          <a:extLst>
            <a:ext uri="{FF2B5EF4-FFF2-40B4-BE49-F238E27FC236}">
              <a16:creationId xmlns:a16="http://schemas.microsoft.com/office/drawing/2014/main" id="{0827191C-30D6-4ACE-ABD5-C3D8213E4729}"/>
            </a:ext>
          </a:extLst>
        </xdr:cNvPr>
        <xdr:cNvPicPr>
          <a:picLocks noChangeAspect="1"/>
        </xdr:cNvPicPr>
      </xdr:nvPicPr>
      <xdr:blipFill>
        <a:blip xmlns:r="http://schemas.openxmlformats.org/officeDocument/2006/relationships" r:embed="rId49"/>
        <a:stretch>
          <a:fillRect/>
        </a:stretch>
      </xdr:blipFill>
      <xdr:spPr>
        <a:xfrm>
          <a:off x="1456267" y="9958917"/>
          <a:ext cx="803976" cy="803976"/>
        </a:xfrm>
        <a:prstGeom prst="rect">
          <a:avLst/>
        </a:prstGeom>
      </xdr:spPr>
    </xdr:pic>
    <xdr:clientData/>
  </xdr:oneCellAnchor>
  <xdr:twoCellAnchor>
    <xdr:from>
      <xdr:col>1</xdr:col>
      <xdr:colOff>222250</xdr:colOff>
      <xdr:row>26</xdr:row>
      <xdr:rowOff>74084</xdr:rowOff>
    </xdr:from>
    <xdr:to>
      <xdr:col>1</xdr:col>
      <xdr:colOff>814917</xdr:colOff>
      <xdr:row>26</xdr:row>
      <xdr:rowOff>845609</xdr:rowOff>
    </xdr:to>
    <xdr:pic>
      <xdr:nvPicPr>
        <xdr:cNvPr id="51" name="Picture 1" descr="image001">
          <a:extLst>
            <a:ext uri="{FF2B5EF4-FFF2-40B4-BE49-F238E27FC236}">
              <a16:creationId xmlns:a16="http://schemas.microsoft.com/office/drawing/2014/main" id="{6EB5ADE3-9B1C-47C8-909A-54EAD41FE686}"/>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0575" r="8524"/>
        <a:stretch/>
      </xdr:blipFill>
      <xdr:spPr bwMode="auto">
        <a:xfrm>
          <a:off x="1593850" y="5217584"/>
          <a:ext cx="459317"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261936</xdr:colOff>
      <xdr:row>32</xdr:row>
      <xdr:rowOff>71437</xdr:rowOff>
    </xdr:from>
    <xdr:ext cx="509439" cy="752540"/>
    <xdr:pic>
      <xdr:nvPicPr>
        <xdr:cNvPr id="52" name="Picture 51">
          <a:extLst>
            <a:ext uri="{FF2B5EF4-FFF2-40B4-BE49-F238E27FC236}">
              <a16:creationId xmlns:a16="http://schemas.microsoft.com/office/drawing/2014/main" id="{1B36CB94-4468-4076-835F-81BE861BF642}"/>
            </a:ext>
          </a:extLst>
        </xdr:cNvPr>
        <xdr:cNvPicPr>
          <a:picLocks noChangeAspect="1"/>
        </xdr:cNvPicPr>
      </xdr:nvPicPr>
      <xdr:blipFill>
        <a:blip xmlns:r="http://schemas.openxmlformats.org/officeDocument/2006/relationships" r:embed="rId51"/>
        <a:stretch>
          <a:fillRect/>
        </a:stretch>
      </xdr:blipFill>
      <xdr:spPr>
        <a:xfrm>
          <a:off x="1633536" y="6357937"/>
          <a:ext cx="509439" cy="752540"/>
        </a:xfrm>
        <a:prstGeom prst="rect">
          <a:avLst/>
        </a:prstGeom>
      </xdr:spPr>
    </xdr:pic>
    <xdr:clientData/>
  </xdr:oneCellAnchor>
  <xdr:twoCellAnchor editAs="oneCell">
    <xdr:from>
      <xdr:col>1</xdr:col>
      <xdr:colOff>107156</xdr:colOff>
      <xdr:row>0</xdr:row>
      <xdr:rowOff>202407</xdr:rowOff>
    </xdr:from>
    <xdr:to>
      <xdr:col>1</xdr:col>
      <xdr:colOff>928687</xdr:colOff>
      <xdr:row>0</xdr:row>
      <xdr:rowOff>725675</xdr:rowOff>
    </xdr:to>
    <xdr:pic>
      <xdr:nvPicPr>
        <xdr:cNvPr id="56" name="Picture 55">
          <a:extLst>
            <a:ext uri="{FF2B5EF4-FFF2-40B4-BE49-F238E27FC236}">
              <a16:creationId xmlns:a16="http://schemas.microsoft.com/office/drawing/2014/main" id="{08AEECD9-38E8-40E2-BB57-57A1CE59559C}"/>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3167062" y="202407"/>
          <a:ext cx="821531" cy="52326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1</xdr:row>
          <xdr:rowOff>0</xdr:rowOff>
        </xdr:from>
        <xdr:to>
          <xdr:col>5</xdr:col>
          <xdr:colOff>971550</xdr:colOff>
          <xdr:row>2</xdr:row>
          <xdr:rowOff>9525</xdr:rowOff>
        </xdr:to>
        <xdr:pic>
          <xdr:nvPicPr>
            <xdr:cNvPr id="61" name="Picture 60">
              <a:extLst>
                <a:ext uri="{FF2B5EF4-FFF2-40B4-BE49-F238E27FC236}">
                  <a16:creationId xmlns:a16="http://schemas.microsoft.com/office/drawing/2014/main" id="{0C3733C5-839D-4C26-AFDF-651781B7C27D}"/>
                </a:ext>
              </a:extLst>
            </xdr:cNvPr>
            <xdr:cNvPicPr>
              <a:picLocks noChangeAspect="1" noChangeArrowheads="1"/>
              <a:extLst>
                <a:ext uri="{84589F7E-364E-4C9E-8A38-B11213B215E9}">
                  <a14:cameraTool cellRange="'County Logo''s'!$B$1" spid="_x0000_s1313"/>
                </a:ext>
              </a:extLst>
            </xdr:cNvPicPr>
          </xdr:nvPicPr>
          <xdr:blipFill>
            <a:blip xmlns:r="http://schemas.openxmlformats.org/officeDocument/2006/relationships" r:embed="rId53"/>
            <a:srcRect/>
            <a:stretch>
              <a:fillRect/>
            </a:stretch>
          </xdr:blipFill>
          <xdr:spPr bwMode="auto">
            <a:xfrm>
              <a:off x="6343650" y="885825"/>
              <a:ext cx="971550" cy="8953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2</xdr:col>
      <xdr:colOff>590550</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ABF0FF7-7ACC-42EA-988D-90C29026B144}"/>
            </a:ext>
          </a:extLst>
        </xdr:cNvPr>
        <xdr:cNvSpPr/>
      </xdr:nvSpPr>
      <xdr:spPr>
        <a:xfrm>
          <a:off x="2190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0</xdr:row>
      <xdr:rowOff>9525</xdr:rowOff>
    </xdr:from>
    <xdr:to>
      <xdr:col>20</xdr:col>
      <xdr:colOff>248023</xdr:colOff>
      <xdr:row>3</xdr:row>
      <xdr:rowOff>158025</xdr:rowOff>
    </xdr:to>
    <xdr:sp macro="" textlink="">
      <xdr:nvSpPr>
        <xdr:cNvPr id="2" name="Rectangle: Top Corners Snipped 1">
          <a:extLst>
            <a:ext uri="{FF2B5EF4-FFF2-40B4-BE49-F238E27FC236}">
              <a16:creationId xmlns:a16="http://schemas.microsoft.com/office/drawing/2014/main" id="{CF41B6C5-B1BA-4E4C-B11B-EA5995C693D8}"/>
            </a:ext>
          </a:extLst>
        </xdr:cNvPr>
        <xdr:cNvSpPr/>
      </xdr:nvSpPr>
      <xdr:spPr>
        <a:xfrm>
          <a:off x="605118" y="9525"/>
          <a:ext cx="11745258" cy="720000"/>
        </a:xfrm>
        <a:prstGeom prst="snip2Same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400" b="1" baseline="0">
              <a:ln w="12700">
                <a:solidFill>
                  <a:schemeClr val="bg1"/>
                </a:solidFill>
              </a:ln>
              <a:solidFill>
                <a:schemeClr val="bg1"/>
              </a:solidFill>
              <a:effectLst/>
              <a:latin typeface="+mn-lt"/>
              <a:ea typeface="Verdana" panose="020B0604030504040204" pitchFamily="34" charset="0"/>
              <a:cs typeface="Arial" panose="020B0604020202020204" pitchFamily="34" charset="0"/>
            </a:rPr>
            <a:t>Club B</a:t>
          </a:r>
          <a:r>
            <a:rPr lang="en-GB" sz="2400" b="1">
              <a:ln w="12700">
                <a:solidFill>
                  <a:schemeClr val="bg1"/>
                </a:solidFill>
              </a:ln>
              <a:solidFill>
                <a:schemeClr val="bg1"/>
              </a:solidFill>
              <a:effectLst/>
              <a:latin typeface="+mn-lt"/>
              <a:ea typeface="Verdana" panose="020B0604030504040204" pitchFamily="34" charset="0"/>
              <a:cs typeface="Arial" panose="020B0604020202020204" pitchFamily="34" charset="0"/>
            </a:rPr>
            <a:t>usiness Continuity Planning  2019/20</a:t>
          </a:r>
          <a:endParaRPr lang="en-GB" sz="2400" b="1">
            <a:ln w="12700">
              <a:solidFill>
                <a:schemeClr val="bg1"/>
              </a:solidFill>
            </a:ln>
            <a:solidFill>
              <a:schemeClr val="bg1"/>
            </a:solidFill>
            <a:latin typeface="+mn-lt"/>
            <a:ea typeface="Verdana" panose="020B0604030504040204" pitchFamily="34" charset="0"/>
            <a:cs typeface="Arial" panose="020B0604020202020204" pitchFamily="34" charset="0"/>
          </a:endParaRPr>
        </a:p>
      </xdr:txBody>
    </xdr:sp>
    <xdr:clientData/>
  </xdr:twoCellAnchor>
  <xdr:twoCellAnchor editAs="oneCell">
    <xdr:from>
      <xdr:col>13</xdr:col>
      <xdr:colOff>500622</xdr:colOff>
      <xdr:row>15</xdr:row>
      <xdr:rowOff>97630</xdr:rowOff>
    </xdr:from>
    <xdr:to>
      <xdr:col>19</xdr:col>
      <xdr:colOff>471599</xdr:colOff>
      <xdr:row>19</xdr:row>
      <xdr:rowOff>55630</xdr:rowOff>
    </xdr:to>
    <xdr:grpSp>
      <xdr:nvGrpSpPr>
        <xdr:cNvPr id="14" name="Group 13">
          <a:hlinkClick xmlns:r="http://schemas.openxmlformats.org/officeDocument/2006/relationships" r:id="rId1"/>
          <a:extLst>
            <a:ext uri="{FF2B5EF4-FFF2-40B4-BE49-F238E27FC236}">
              <a16:creationId xmlns:a16="http://schemas.microsoft.com/office/drawing/2014/main" id="{FEF794F0-0181-418E-9FBC-9EB5213B7E15}"/>
            </a:ext>
          </a:extLst>
        </xdr:cNvPr>
        <xdr:cNvGrpSpPr/>
      </xdr:nvGrpSpPr>
      <xdr:grpSpPr>
        <a:xfrm>
          <a:off x="8440662" y="2856070"/>
          <a:ext cx="3643817" cy="689520"/>
          <a:chOff x="266700" y="1200150"/>
          <a:chExt cx="3628575" cy="720000"/>
        </a:xfrm>
        <a:solidFill>
          <a:srgbClr val="011E41"/>
        </a:solidFill>
      </xdr:grpSpPr>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8D6845F7-8F58-4F2C-8EA5-08F1D2E2FEB5}"/>
              </a:ext>
            </a:extLst>
          </xdr:cNvPr>
          <xdr:cNvSpPr/>
        </xdr:nvSpPr>
        <xdr:spPr>
          <a:xfrm>
            <a:off x="295275" y="1362076"/>
            <a:ext cx="3600000" cy="360000"/>
          </a:xfrm>
          <a:prstGeom prst="roundRect">
            <a:avLst/>
          </a:prstGeom>
          <a:solidFill>
            <a:schemeClr val="accent4"/>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Now</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3" name="Graphic 12" descr="Play">
            <a:extLst>
              <a:ext uri="{FF2B5EF4-FFF2-40B4-BE49-F238E27FC236}">
                <a16:creationId xmlns:a16="http://schemas.microsoft.com/office/drawing/2014/main" id="{BD426D02-68F1-4230-9487-A1974E8C1F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66700" y="12001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13</xdr:col>
      <xdr:colOff>556791</xdr:colOff>
      <xdr:row>19</xdr:row>
      <xdr:rowOff>35962</xdr:rowOff>
    </xdr:from>
    <xdr:to>
      <xdr:col>19</xdr:col>
      <xdr:colOff>499193</xdr:colOff>
      <xdr:row>22</xdr:row>
      <xdr:rowOff>184462</xdr:rowOff>
    </xdr:to>
    <xdr:grpSp>
      <xdr:nvGrpSpPr>
        <xdr:cNvPr id="16" name="Group 15">
          <a:hlinkClick xmlns:r="http://schemas.openxmlformats.org/officeDocument/2006/relationships" r:id="rId4"/>
          <a:extLst>
            <a:ext uri="{FF2B5EF4-FFF2-40B4-BE49-F238E27FC236}">
              <a16:creationId xmlns:a16="http://schemas.microsoft.com/office/drawing/2014/main" id="{3F486ED7-DD8E-4E25-879C-5B3B10879900}"/>
            </a:ext>
          </a:extLst>
        </xdr:cNvPr>
        <xdr:cNvGrpSpPr/>
      </xdr:nvGrpSpPr>
      <xdr:grpSpPr>
        <a:xfrm>
          <a:off x="8496831" y="3525922"/>
          <a:ext cx="3615242" cy="697140"/>
          <a:chOff x="314324" y="2135944"/>
          <a:chExt cx="3600000" cy="720000"/>
        </a:xfrm>
        <a:solidFill>
          <a:schemeClr val="accent6"/>
        </a:solidFill>
        <a:effectLst>
          <a:outerShdw blurRad="50800" dist="38100" dir="5400000" algn="t" rotWithShape="0">
            <a:prstClr val="black">
              <a:alpha val="40000"/>
            </a:prstClr>
          </a:outerShdw>
        </a:effectLst>
      </xdr:grpSpPr>
      <xdr:sp macro="" textlink="">
        <xdr:nvSpPr>
          <xdr:cNvPr id="5" name="Rectangle: Rounded Corners 4">
            <a:extLst>
              <a:ext uri="{FF2B5EF4-FFF2-40B4-BE49-F238E27FC236}">
                <a16:creationId xmlns:a16="http://schemas.microsoft.com/office/drawing/2014/main" id="{2AE65DAC-1390-4ACF-8660-C3EA8C636B4F}"/>
              </a:ext>
            </a:extLst>
          </xdr:cNvPr>
          <xdr:cNvSpPr/>
        </xdr:nvSpPr>
        <xdr:spPr>
          <a:xfrm>
            <a:off x="314324" y="2314575"/>
            <a:ext cx="3600000" cy="360000"/>
          </a:xfrm>
          <a:prstGeom prst="roundRect">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Future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7" name="Graphic 16" descr="End">
            <a:extLst>
              <a:ext uri="{FF2B5EF4-FFF2-40B4-BE49-F238E27FC236}">
                <a16:creationId xmlns:a16="http://schemas.microsoft.com/office/drawing/2014/main" id="{EA39B2F6-9952-4952-B700-329FF82C4A3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45197" y="2135944"/>
            <a:ext cx="720000" cy="720000"/>
          </a:xfrm>
          <a:prstGeom prst="rect">
            <a:avLst/>
          </a:prstGeom>
        </xdr:spPr>
      </xdr:pic>
    </xdr:grpSp>
    <xdr:clientData/>
  </xdr:twoCellAnchor>
  <xdr:twoCellAnchor editAs="oneCell">
    <xdr:from>
      <xdr:col>7</xdr:col>
      <xdr:colOff>196106</xdr:colOff>
      <xdr:row>15</xdr:row>
      <xdr:rowOff>102396</xdr:rowOff>
    </xdr:from>
    <xdr:to>
      <xdr:col>13</xdr:col>
      <xdr:colOff>138505</xdr:colOff>
      <xdr:row>19</xdr:row>
      <xdr:rowOff>60396</xdr:rowOff>
    </xdr:to>
    <xdr:grpSp>
      <xdr:nvGrpSpPr>
        <xdr:cNvPr id="20" name="Group 19">
          <a:hlinkClick xmlns:r="http://schemas.openxmlformats.org/officeDocument/2006/relationships" r:id="rId7"/>
          <a:extLst>
            <a:ext uri="{FF2B5EF4-FFF2-40B4-BE49-F238E27FC236}">
              <a16:creationId xmlns:a16="http://schemas.microsoft.com/office/drawing/2014/main" id="{8F9ADFA3-9F30-4176-BBF9-E536174CD535}"/>
            </a:ext>
          </a:extLst>
        </xdr:cNvPr>
        <xdr:cNvGrpSpPr/>
      </xdr:nvGrpSpPr>
      <xdr:grpSpPr>
        <a:xfrm>
          <a:off x="4478546" y="2860836"/>
          <a:ext cx="3599999" cy="689520"/>
          <a:chOff x="4610100" y="781050"/>
          <a:chExt cx="3600000" cy="720000"/>
        </a:xfrm>
        <a:effectLst>
          <a:outerShdw blurRad="50800" dist="38100" dir="5400000" algn="t" rotWithShape="0">
            <a:prstClr val="black">
              <a:alpha val="40000"/>
            </a:prstClr>
          </a:outerShdw>
        </a:effectLst>
      </xdr:grpSpPr>
      <xdr:sp macro="" textlink="">
        <xdr:nvSpPr>
          <xdr:cNvPr id="3" name="Rectangle: Rounded Corners 2">
            <a:hlinkClick xmlns:r="http://schemas.openxmlformats.org/officeDocument/2006/relationships" r:id="rId7"/>
            <a:extLst>
              <a:ext uri="{FF2B5EF4-FFF2-40B4-BE49-F238E27FC236}">
                <a16:creationId xmlns:a16="http://schemas.microsoft.com/office/drawing/2014/main" id="{D2D15A3D-B0B3-4CB0-942A-B4B9DB255EDF}"/>
              </a:ext>
            </a:extLst>
          </xdr:cNvPr>
          <xdr:cNvSpPr/>
        </xdr:nvSpPr>
        <xdr:spPr>
          <a:xfrm>
            <a:off x="4610100" y="971550"/>
            <a:ext cx="3600000" cy="360000"/>
          </a:xfrm>
          <a:prstGeom prst="roundRect">
            <a:avLst/>
          </a:prstGeom>
          <a:solidFill>
            <a:schemeClr val="accent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Cash Flow</a:t>
            </a:r>
          </a:p>
        </xdr:txBody>
      </xdr:sp>
      <xdr:pic>
        <xdr:nvPicPr>
          <xdr:cNvPr id="19" name="Graphic 18" descr="Money">
            <a:extLst>
              <a:ext uri="{FF2B5EF4-FFF2-40B4-BE49-F238E27FC236}">
                <a16:creationId xmlns:a16="http://schemas.microsoft.com/office/drawing/2014/main" id="{5ED81E61-DF0E-4196-B803-17F73829A00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705350" y="7810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7</xdr:col>
      <xdr:colOff>193023</xdr:colOff>
      <xdr:row>18</xdr:row>
      <xdr:rowOff>188259</xdr:rowOff>
    </xdr:from>
    <xdr:to>
      <xdr:col>13</xdr:col>
      <xdr:colOff>135422</xdr:colOff>
      <xdr:row>22</xdr:row>
      <xdr:rowOff>146259</xdr:rowOff>
    </xdr:to>
    <xdr:grpSp>
      <xdr:nvGrpSpPr>
        <xdr:cNvPr id="22" name="Group 21">
          <a:hlinkClick xmlns:r="http://schemas.openxmlformats.org/officeDocument/2006/relationships" r:id="rId10"/>
          <a:extLst>
            <a:ext uri="{FF2B5EF4-FFF2-40B4-BE49-F238E27FC236}">
              <a16:creationId xmlns:a16="http://schemas.microsoft.com/office/drawing/2014/main" id="{22131806-A81C-4850-B46B-69921DA92F5E}"/>
            </a:ext>
          </a:extLst>
        </xdr:cNvPr>
        <xdr:cNvGrpSpPr/>
      </xdr:nvGrpSpPr>
      <xdr:grpSpPr>
        <a:xfrm>
          <a:off x="4475463" y="3487719"/>
          <a:ext cx="3599999" cy="697140"/>
          <a:chOff x="4619625" y="1571625"/>
          <a:chExt cx="3600000" cy="720000"/>
        </a:xfrm>
        <a:solidFill>
          <a:schemeClr val="accent1"/>
        </a:solidFill>
      </xdr:grpSpPr>
      <xdr:sp macro="" textlink="">
        <xdr:nvSpPr>
          <xdr:cNvPr id="18" name="Rectangle: Rounded Corners 17">
            <a:extLst>
              <a:ext uri="{FF2B5EF4-FFF2-40B4-BE49-F238E27FC236}">
                <a16:creationId xmlns:a16="http://schemas.microsoft.com/office/drawing/2014/main" id="{70BCE4E8-8C4D-4876-A6CC-9569865B6969}"/>
              </a:ext>
            </a:extLst>
          </xdr:cNvPr>
          <xdr:cNvSpPr/>
        </xdr:nvSpPr>
        <xdr:spPr>
          <a:xfrm>
            <a:off x="4619625" y="1743075"/>
            <a:ext cx="3600000"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Financial</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Risk Table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1" name="Graphic 10" descr="Piggy Bank">
            <a:extLst>
              <a:ext uri="{FF2B5EF4-FFF2-40B4-BE49-F238E27FC236}">
                <a16:creationId xmlns:a16="http://schemas.microsoft.com/office/drawing/2014/main" id="{6D130F79-C459-46A8-9F55-8B6D3E30E28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676775" y="1571625"/>
            <a:ext cx="720000" cy="720000"/>
          </a:xfrm>
          <a:prstGeom prst="rect">
            <a:avLst/>
          </a:prstGeom>
          <a:effectLst>
            <a:outerShdw blurRad="50800" dist="38100" dir="5400000" algn="t" rotWithShape="0">
              <a:prstClr val="black">
                <a:alpha val="40000"/>
              </a:prstClr>
            </a:outerShdw>
          </a:effectLst>
        </xdr:spPr>
      </xdr:pic>
    </xdr:grpSp>
    <xdr:clientData/>
  </xdr:twoCellAnchor>
  <mc:AlternateContent xmlns:mc="http://schemas.openxmlformats.org/markup-compatibility/2006">
    <mc:Choice xmlns:a14="http://schemas.microsoft.com/office/drawing/2010/main" Requires="a14">
      <xdr:twoCellAnchor editAs="oneCell">
        <xdr:from>
          <xdr:col>17</xdr:col>
          <xdr:colOff>535952</xdr:colOff>
          <xdr:row>4</xdr:row>
          <xdr:rowOff>8902</xdr:rowOff>
        </xdr:from>
        <xdr:to>
          <xdr:col>19</xdr:col>
          <xdr:colOff>566040</xdr:colOff>
          <xdr:row>10</xdr:row>
          <xdr:rowOff>27953</xdr:rowOff>
        </xdr:to>
        <xdr:pic>
          <xdr:nvPicPr>
            <xdr:cNvPr id="36" name="Picture 35">
              <a:extLst>
                <a:ext uri="{FF2B5EF4-FFF2-40B4-BE49-F238E27FC236}">
                  <a16:creationId xmlns:a16="http://schemas.microsoft.com/office/drawing/2014/main" id="{010E89D8-BC36-4A9D-ACED-3155A285F267}"/>
                </a:ext>
              </a:extLst>
            </xdr:cNvPr>
            <xdr:cNvPicPr>
              <a:picLocks noChangeAspect="1" noChangeArrowheads="1"/>
              <a:extLst>
                <a:ext uri="{84589F7E-364E-4C9E-8A38-B11213B215E9}">
                  <a14:cameraTool cellRange="CFALogo111" spid="_x0000_s2376"/>
                </a:ext>
              </a:extLst>
            </xdr:cNvPicPr>
          </xdr:nvPicPr>
          <xdr:blipFill>
            <a:blip xmlns:r="http://schemas.openxmlformats.org/officeDocument/2006/relationships" r:embed="rId13"/>
            <a:srcRect/>
            <a:stretch>
              <a:fillRect/>
            </a:stretch>
          </xdr:blipFill>
          <xdr:spPr bwMode="auto">
            <a:xfrm>
              <a:off x="10971119" y="770902"/>
              <a:ext cx="1257754" cy="118321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21848</xdr:colOff>
      <xdr:row>10</xdr:row>
      <xdr:rowOff>90486</xdr:rowOff>
    </xdr:from>
    <xdr:to>
      <xdr:col>9</xdr:col>
      <xdr:colOff>571468</xdr:colOff>
      <xdr:row>14</xdr:row>
      <xdr:rowOff>79281</xdr:rowOff>
    </xdr:to>
    <xdr:grpSp>
      <xdr:nvGrpSpPr>
        <xdr:cNvPr id="33" name="Group 32">
          <a:extLst>
            <a:ext uri="{FF2B5EF4-FFF2-40B4-BE49-F238E27FC236}">
              <a16:creationId xmlns:a16="http://schemas.microsoft.com/office/drawing/2014/main" id="{5B6BD32E-FA77-4EE0-8C2B-B4BFE5E4446D}"/>
            </a:ext>
          </a:extLst>
        </xdr:cNvPr>
        <xdr:cNvGrpSpPr/>
      </xdr:nvGrpSpPr>
      <xdr:grpSpPr>
        <a:xfrm>
          <a:off x="2460248" y="1934526"/>
          <a:ext cx="3612860" cy="720315"/>
          <a:chOff x="4495798" y="2041710"/>
          <a:chExt cx="3573106" cy="750795"/>
        </a:xfrm>
      </xdr:grpSpPr>
      <xdr:sp macro="" textlink="">
        <xdr:nvSpPr>
          <xdr:cNvPr id="32" name="Rectangle: Rounded Corners 31">
            <a:hlinkClick xmlns:r="http://schemas.openxmlformats.org/officeDocument/2006/relationships" r:id="rId14"/>
            <a:extLst>
              <a:ext uri="{FF2B5EF4-FFF2-40B4-BE49-F238E27FC236}">
                <a16:creationId xmlns:a16="http://schemas.microsoft.com/office/drawing/2014/main" id="{9490B073-E7DB-44C3-9338-3ACF389B3B47}"/>
              </a:ext>
            </a:extLst>
          </xdr:cNvPr>
          <xdr:cNvSpPr/>
        </xdr:nvSpPr>
        <xdr:spPr>
          <a:xfrm>
            <a:off x="4495798" y="2246222"/>
            <a:ext cx="3573106" cy="360000"/>
          </a:xfrm>
          <a:prstGeom prst="round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How To Guide</a:t>
            </a:r>
          </a:p>
        </xdr:txBody>
      </xdr:sp>
      <xdr:pic>
        <xdr:nvPicPr>
          <xdr:cNvPr id="29" name="Picture 28">
            <a:extLst>
              <a:ext uri="{FF2B5EF4-FFF2-40B4-BE49-F238E27FC236}">
                <a16:creationId xmlns:a16="http://schemas.microsoft.com/office/drawing/2014/main" id="{8026E03B-CD78-4B4D-B6BA-B492F4BC2C5E}"/>
              </a:ext>
            </a:extLst>
          </xdr:cNvPr>
          <xdr:cNvPicPr>
            <a:picLocks noChangeAspect="1"/>
          </xdr:cNvPicPr>
        </xdr:nvPicPr>
        <xdr:blipFill>
          <a:blip xmlns:r="http://schemas.openxmlformats.org/officeDocument/2006/relationships" r:embed="rId15"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4515969" y="2041710"/>
            <a:ext cx="750795" cy="750795"/>
          </a:xfrm>
          <a:prstGeom prst="rect">
            <a:avLst/>
          </a:prstGeom>
        </xdr:spPr>
      </xdr:pic>
    </xdr:grpSp>
    <xdr:clientData/>
  </xdr:twoCellAnchor>
  <xdr:twoCellAnchor editAs="oneCell">
    <xdr:from>
      <xdr:col>0</xdr:col>
      <xdr:colOff>511969</xdr:colOff>
      <xdr:row>15</xdr:row>
      <xdr:rowOff>164347</xdr:rowOff>
    </xdr:from>
    <xdr:to>
      <xdr:col>6</xdr:col>
      <xdr:colOff>419007</xdr:colOff>
      <xdr:row>18</xdr:row>
      <xdr:rowOff>84116</xdr:rowOff>
    </xdr:to>
    <xdr:grpSp>
      <xdr:nvGrpSpPr>
        <xdr:cNvPr id="38" name="Group 37">
          <a:hlinkClick xmlns:r="http://schemas.openxmlformats.org/officeDocument/2006/relationships" r:id="rId16"/>
          <a:extLst>
            <a:ext uri="{FF2B5EF4-FFF2-40B4-BE49-F238E27FC236}">
              <a16:creationId xmlns:a16="http://schemas.microsoft.com/office/drawing/2014/main" id="{E7E9C976-95DA-471B-A5D5-03159BD92E4E}"/>
            </a:ext>
          </a:extLst>
        </xdr:cNvPr>
        <xdr:cNvGrpSpPr/>
      </xdr:nvGrpSpPr>
      <xdr:grpSpPr>
        <a:xfrm>
          <a:off x="511969" y="2922787"/>
          <a:ext cx="3579878" cy="468409"/>
          <a:chOff x="504263" y="3032353"/>
          <a:chExt cx="3537744" cy="491269"/>
        </a:xfrm>
      </xdr:grpSpPr>
      <xdr:sp macro="" textlink="">
        <xdr:nvSpPr>
          <xdr:cNvPr id="6" name="Rectangle: Rounded Corners 5">
            <a:hlinkClick xmlns:r="http://schemas.openxmlformats.org/officeDocument/2006/relationships" r:id="rId16"/>
            <a:extLst>
              <a:ext uri="{FF2B5EF4-FFF2-40B4-BE49-F238E27FC236}">
                <a16:creationId xmlns:a16="http://schemas.microsoft.com/office/drawing/2014/main" id="{1CF94CDE-93BD-40DE-A665-DC8DCC7FE5AA}"/>
              </a:ext>
            </a:extLst>
          </xdr:cNvPr>
          <xdr:cNvSpPr/>
        </xdr:nvSpPr>
        <xdr:spPr>
          <a:xfrm>
            <a:off x="504263" y="3171263"/>
            <a:ext cx="3537744"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Log</a:t>
            </a:r>
          </a:p>
        </xdr:txBody>
      </xdr:sp>
      <xdr:pic>
        <xdr:nvPicPr>
          <xdr:cNvPr id="35" name="Picture 34">
            <a:extLst>
              <a:ext uri="{FF2B5EF4-FFF2-40B4-BE49-F238E27FC236}">
                <a16:creationId xmlns:a16="http://schemas.microsoft.com/office/drawing/2014/main" id="{AAB1C441-7204-43EC-9204-BBDB90ECEF9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8138" y="3032353"/>
            <a:ext cx="550754" cy="491269"/>
          </a:xfrm>
          <a:prstGeom prst="rect">
            <a:avLst/>
          </a:prstGeom>
        </xdr:spPr>
      </xdr:pic>
    </xdr:grpSp>
    <xdr:clientData/>
  </xdr:twoCellAnchor>
  <xdr:twoCellAnchor editAs="oneCell">
    <xdr:from>
      <xdr:col>11</xdr:col>
      <xdr:colOff>524681</xdr:colOff>
      <xdr:row>10</xdr:row>
      <xdr:rowOff>154299</xdr:rowOff>
    </xdr:from>
    <xdr:to>
      <xdr:col>17</xdr:col>
      <xdr:colOff>467116</xdr:colOff>
      <xdr:row>14</xdr:row>
      <xdr:rowOff>50449</xdr:rowOff>
    </xdr:to>
    <xdr:grpSp>
      <xdr:nvGrpSpPr>
        <xdr:cNvPr id="41" name="Group 40">
          <a:hlinkClick xmlns:r="http://schemas.openxmlformats.org/officeDocument/2006/relationships" r:id="rId18"/>
          <a:extLst>
            <a:ext uri="{FF2B5EF4-FFF2-40B4-BE49-F238E27FC236}">
              <a16:creationId xmlns:a16="http://schemas.microsoft.com/office/drawing/2014/main" id="{C9603F70-00AC-4077-9EB6-49A23FFA3801}"/>
            </a:ext>
          </a:extLst>
        </xdr:cNvPr>
        <xdr:cNvGrpSpPr/>
      </xdr:nvGrpSpPr>
      <xdr:grpSpPr>
        <a:xfrm>
          <a:off x="7245521" y="1998339"/>
          <a:ext cx="3615275" cy="627670"/>
          <a:chOff x="8652027" y="4377796"/>
          <a:chExt cx="3573142" cy="658150"/>
        </a:xfrm>
        <a:solidFill>
          <a:schemeClr val="tx1"/>
        </a:solidFill>
      </xdr:grpSpPr>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3F8D3098-0D6B-48EE-94D4-F614961BB6E2}"/>
              </a:ext>
            </a:extLst>
          </xdr:cNvPr>
          <xdr:cNvSpPr/>
        </xdr:nvSpPr>
        <xdr:spPr>
          <a:xfrm>
            <a:off x="8652027" y="4525498"/>
            <a:ext cx="3573142"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Resources</a:t>
            </a:r>
          </a:p>
        </xdr:txBody>
      </xdr:sp>
      <xdr:pic>
        <xdr:nvPicPr>
          <xdr:cNvPr id="43" name="Graphic 42">
            <a:extLst>
              <a:ext uri="{FF2B5EF4-FFF2-40B4-BE49-F238E27FC236}">
                <a16:creationId xmlns:a16="http://schemas.microsoft.com/office/drawing/2014/main" id="{FDB02D3B-CF0F-4481-80F9-996CF16A8A27}"/>
              </a:ext>
            </a:extLst>
          </xdr:cNvPr>
          <xdr:cNvPicPr>
            <a:picLocks noChangeAspect="1"/>
          </xdr:cNvPicPr>
        </xdr:nvPicPr>
        <xdr:blipFill>
          <a:blip xmlns:r="http://schemas.openxmlformats.org/officeDocument/2006/relationships" r:embed="rId19" cstate="print">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8697578" y="4377796"/>
            <a:ext cx="653233" cy="658150"/>
          </a:xfrm>
          <a:prstGeom prst="rect">
            <a:avLst/>
          </a:prstGeom>
        </xdr:spPr>
      </xdr:pic>
    </xdr:grpSp>
    <xdr:clientData/>
  </xdr:twoCellAnchor>
  <xdr:twoCellAnchor editAs="oneCell">
    <xdr:from>
      <xdr:col>0</xdr:col>
      <xdr:colOff>501882</xdr:colOff>
      <xdr:row>19</xdr:row>
      <xdr:rowOff>73191</xdr:rowOff>
    </xdr:from>
    <xdr:to>
      <xdr:col>6</xdr:col>
      <xdr:colOff>408920</xdr:colOff>
      <xdr:row>22</xdr:row>
      <xdr:rowOff>25108</xdr:rowOff>
    </xdr:to>
    <xdr:grpSp>
      <xdr:nvGrpSpPr>
        <xdr:cNvPr id="23" name="Group 22">
          <a:hlinkClick xmlns:r="http://schemas.openxmlformats.org/officeDocument/2006/relationships" r:id="rId20"/>
          <a:extLst>
            <a:ext uri="{FF2B5EF4-FFF2-40B4-BE49-F238E27FC236}">
              <a16:creationId xmlns:a16="http://schemas.microsoft.com/office/drawing/2014/main" id="{C5429773-0BB9-4425-95C7-E0CB352D0648}"/>
            </a:ext>
          </a:extLst>
        </xdr:cNvPr>
        <xdr:cNvGrpSpPr/>
      </xdr:nvGrpSpPr>
      <xdr:grpSpPr>
        <a:xfrm>
          <a:off x="501882" y="3563151"/>
          <a:ext cx="3579878" cy="500557"/>
          <a:chOff x="501882" y="3716504"/>
          <a:chExt cx="3550351" cy="523417"/>
        </a:xfrm>
      </xdr:grpSpPr>
      <xdr:sp macro="" textlink="">
        <xdr:nvSpPr>
          <xdr:cNvPr id="40" name="Rectangle: Rounded Corners 39">
            <a:extLst>
              <a:ext uri="{FF2B5EF4-FFF2-40B4-BE49-F238E27FC236}">
                <a16:creationId xmlns:a16="http://schemas.microsoft.com/office/drawing/2014/main" id="{D58FDB0F-479A-4B45-BE7E-D059E03F88D6}"/>
              </a:ext>
            </a:extLst>
          </xdr:cNvPr>
          <xdr:cNvSpPr/>
        </xdr:nvSpPr>
        <xdr:spPr>
          <a:xfrm>
            <a:off x="501882" y="3825126"/>
            <a:ext cx="3550351"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Table</a:t>
            </a:r>
          </a:p>
        </xdr:txBody>
      </xdr:sp>
      <xdr:pic>
        <xdr:nvPicPr>
          <xdr:cNvPr id="21" name="Picture 20">
            <a:extLst>
              <a:ext uri="{FF2B5EF4-FFF2-40B4-BE49-F238E27FC236}">
                <a16:creationId xmlns:a16="http://schemas.microsoft.com/office/drawing/2014/main" id="{AB157896-BD43-4EA6-A557-AADB434A408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9124" y="3716504"/>
            <a:ext cx="521319" cy="523417"/>
          </a:xfrm>
          <a:prstGeom prst="rect">
            <a:avLst/>
          </a:prstGeom>
        </xdr:spPr>
      </xdr:pic>
    </xdr:grpSp>
    <xdr:clientData/>
  </xdr:twoCellAnchor>
  <xdr:twoCellAnchor editAs="oneCell">
    <xdr:from>
      <xdr:col>23</xdr:col>
      <xdr:colOff>0</xdr:colOff>
      <xdr:row>6</xdr:row>
      <xdr:rowOff>0</xdr:rowOff>
    </xdr:from>
    <xdr:to>
      <xdr:col>23</xdr:col>
      <xdr:colOff>304800</xdr:colOff>
      <xdr:row>7</xdr:row>
      <xdr:rowOff>114300</xdr:rowOff>
    </xdr:to>
    <xdr:sp macro="" textlink="">
      <xdr:nvSpPr>
        <xdr:cNvPr id="2184" name="AutoShape 136" descr="Silver End Ladies FC (@silverendladies) | Twitter">
          <a:extLst>
            <a:ext uri="{FF2B5EF4-FFF2-40B4-BE49-F238E27FC236}">
              <a16:creationId xmlns:a16="http://schemas.microsoft.com/office/drawing/2014/main" id="{223B7B53-E83B-4BB5-BF55-0595D1406BA0}"/>
            </a:ext>
          </a:extLst>
        </xdr:cNvPr>
        <xdr:cNvSpPr>
          <a:spLocks noChangeAspect="1" noChangeArrowheads="1"/>
        </xdr:cNvSpPr>
      </xdr:nvSpPr>
      <xdr:spPr bwMode="auto">
        <a:xfrm>
          <a:off x="14020800" y="115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485775</xdr:colOff>
      <xdr:row>3</xdr:row>
      <xdr:rowOff>108385</xdr:rowOff>
    </xdr:from>
    <xdr:to>
      <xdr:col>4</xdr:col>
      <xdr:colOff>104774</xdr:colOff>
      <xdr:row>10</xdr:row>
      <xdr:rowOff>162652</xdr:rowOff>
    </xdr:to>
    <xdr:pic>
      <xdr:nvPicPr>
        <xdr:cNvPr id="12" name="Picture 11">
          <a:extLst>
            <a:ext uri="{FF2B5EF4-FFF2-40B4-BE49-F238E27FC236}">
              <a16:creationId xmlns:a16="http://schemas.microsoft.com/office/drawing/2014/main" id="{F948EED6-AC25-4931-9883-FEA6B68DF66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85775" y="679885"/>
          <a:ext cx="2057399" cy="1406817"/>
        </a:xfrm>
        <a:prstGeom prst="rect">
          <a:avLst/>
        </a:prstGeom>
      </xdr:spPr>
    </xdr:pic>
    <xdr:clientData/>
  </xdr:twoCellAnchor>
  <xdr:twoCellAnchor editAs="oneCell">
    <xdr:from>
      <xdr:col>16</xdr:col>
      <xdr:colOff>552450</xdr:colOff>
      <xdr:row>4</xdr:row>
      <xdr:rowOff>0</xdr:rowOff>
    </xdr:from>
    <xdr:to>
      <xdr:col>18</xdr:col>
      <xdr:colOff>571500</xdr:colOff>
      <xdr:row>10</xdr:row>
      <xdr:rowOff>19050</xdr:rowOff>
    </xdr:to>
    <xdr:sp macro="" textlink="">
      <xdr:nvSpPr>
        <xdr:cNvPr id="2270" name="AutoShape 222">
          <a:extLst>
            <a:ext uri="{FF2B5EF4-FFF2-40B4-BE49-F238E27FC236}">
              <a16:creationId xmlns:a16="http://schemas.microsoft.com/office/drawing/2014/main" id="{83924626-A31C-43B3-9CEE-5506FA716E01}"/>
            </a:ext>
          </a:extLst>
        </xdr:cNvPr>
        <xdr:cNvSpPr>
          <a:spLocks noChangeAspect="1" noChangeArrowheads="1"/>
        </xdr:cNvSpPr>
      </xdr:nvSpPr>
      <xdr:spPr bwMode="auto">
        <a:xfrm>
          <a:off x="10306050" y="762000"/>
          <a:ext cx="1238250" cy="1181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38100</xdr:colOff>
      <xdr:row>0</xdr:row>
      <xdr:rowOff>123825</xdr:rowOff>
    </xdr:from>
    <xdr:to>
      <xdr:col>1</xdr:col>
      <xdr:colOff>2219325</xdr:colOff>
      <xdr:row>3</xdr:row>
      <xdr:rowOff>19050</xdr:rowOff>
    </xdr:to>
    <xdr:sp macro="" textlink="">
      <xdr:nvSpPr>
        <xdr:cNvPr id="12" name="Rectangle: Rounded Corners 11">
          <a:hlinkClick xmlns:r="http://schemas.openxmlformats.org/officeDocument/2006/relationships" r:id="rId1"/>
          <a:extLst>
            <a:ext uri="{FF2B5EF4-FFF2-40B4-BE49-F238E27FC236}">
              <a16:creationId xmlns:a16="http://schemas.microsoft.com/office/drawing/2014/main" id="{9FA2C41A-8827-4005-9509-50A1A72E0AA9}"/>
            </a:ext>
          </a:extLst>
        </xdr:cNvPr>
        <xdr:cNvSpPr/>
      </xdr:nvSpPr>
      <xdr:spPr>
        <a:xfrm>
          <a:off x="361950" y="123825"/>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A6F0B04-F695-4A16-8349-953933850BF0}"/>
            </a:ext>
          </a:extLst>
        </xdr:cNvPr>
        <xdr:cNvSpPr/>
      </xdr:nvSpPr>
      <xdr:spPr>
        <a:xfrm>
          <a:off x="3714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0</xdr:colOff>
      <xdr:row>0</xdr:row>
      <xdr:rowOff>190500</xdr:rowOff>
    </xdr:from>
    <xdr:to>
      <xdr:col>2</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14FCFCE-C624-4385-A941-CBEF5B838044}"/>
            </a:ext>
          </a:extLst>
        </xdr:cNvPr>
        <xdr:cNvSpPr/>
      </xdr:nvSpPr>
      <xdr:spPr>
        <a:xfrm>
          <a:off x="845344"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D11FC1C-77C3-4DAB-9279-4F1017A5323F}"/>
            </a:ext>
          </a:extLst>
        </xdr:cNvPr>
        <xdr:cNvSpPr/>
      </xdr:nvSpPr>
      <xdr:spPr>
        <a:xfrm>
          <a:off x="607219"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2</xdr:col>
      <xdr:colOff>0</xdr:colOff>
      <xdr:row>1</xdr:row>
      <xdr:rowOff>0</xdr:rowOff>
    </xdr:from>
    <xdr:to>
      <xdr:col>2</xdr:col>
      <xdr:colOff>2181225</xdr:colOff>
      <xdr:row>3</xdr:row>
      <xdr:rowOff>61912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E6B7188-71C2-462E-A4EF-A7962851FD4C}"/>
            </a:ext>
          </a:extLst>
        </xdr:cNvPr>
        <xdr:cNvSpPr/>
      </xdr:nvSpPr>
      <xdr:spPr>
        <a:xfrm>
          <a:off x="583406" y="202406"/>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ECE83351-EF0D-4616-BD48-65EF88CDF57F}"/>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6EBC03B-2B0C-4F86-AC88-E1D104C02ADE}"/>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nglishfa-my.sharepoint.com/Users/SRichmond/Desktop/Balance%20Scorecard%20Final%20(Blan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County Logo's"/>
      <sheetName val="Dashboard"/>
      <sheetName val="Breakdowns"/>
      <sheetName val="Targets"/>
      <sheetName val="Internal Dashboard"/>
      <sheetName val="Internal Raw Data"/>
      <sheetName val="National Game Pivots"/>
      <sheetName val="Finance Dashboard"/>
      <sheetName val="Finance Pivots"/>
      <sheetName val="Finance Raw Data"/>
      <sheetName val="Customer Dashboard"/>
      <sheetName val="Customer Raw Data"/>
      <sheetName val="Customer Pivots"/>
      <sheetName val="Learning &amp; Growth Dashboard"/>
      <sheetName val="SG Pivots"/>
      <sheetName val="L&amp;G pivots"/>
      <sheetName val="Learning &amp; Growth Raw Data"/>
    </sheetNames>
    <sheetDataSet>
      <sheetData sheetId="0">
        <row r="4">
          <cell r="C4" t="str">
            <v>Dorset FA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D1E9150-0849-43D4-B09E-DBED0A87C486}" name="Table1" displayName="Table1" ref="B9:E37" totalsRowShown="0" headerRowDxfId="23" dataDxfId="21" headerRowBorderDxfId="22" tableBorderDxfId="20" totalsRowBorderDxfId="19">
  <tableColumns count="4">
    <tableColumn id="1" xr3:uid="{ACBF3B87-691D-4DCD-9A68-3744BF5F0BAA}" name="Risks" dataDxfId="18"/>
    <tableColumn id="4" xr3:uid="{4599A83D-10A7-468C-A008-62EB11732822}" name="Category" dataDxfId="17"/>
    <tableColumn id="2" xr3:uid="{1CED18A8-A255-45C4-A31C-8C26C5046198}" name="Likelihood of this risk happening" dataDxfId="16"/>
    <tableColumn id="3" xr3:uid="{17CF5ADF-AA29-404C-9311-599C03CC440B}" name="Impact of this risk happening" dataDxfId="15"/>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B63EAE-B193-4824-A36B-8D74BF6501B1}" name="Table8" displayName="Table8" ref="B5:H53" totalsRowShown="0" headerRowDxfId="8" dataDxfId="7">
  <autoFilter ref="B5:H53" xr:uid="{3A1434E2-8C1D-46A5-9F7B-6CDF43470D26}"/>
  <tableColumns count="7">
    <tableColumn id="1" xr3:uid="{2B842538-241C-47CC-9785-63122CCA1BBF}" name="Items" dataDxfId="6"/>
    <tableColumn id="2" xr3:uid="{8F161E36-C2AE-4BE5-81AC-1E63CB81BF90}" name="Commentary" dataDxfId="5"/>
    <tableColumn id="3" xr3:uid="{C8D87173-87E9-4578-96F1-4231563C745D}" name="2019-20 Forecast" dataDxfId="4"/>
    <tableColumn id="4" xr3:uid="{0C09D9C1-7ADF-4635-B88A-8F629BEB1BC4}" name="Income to Date" dataDxfId="3"/>
    <tableColumn id="5" xr3:uid="{1417D7F3-9269-4F46-9730-0849F5007E4E}" name="Current difference of income to date against forecast" dataDxfId="2">
      <calculatedColumnFormula>SUM(D6-E6)</calculatedColumnFormula>
    </tableColumn>
    <tableColumn id="6" xr3:uid="{43F487FC-CFF2-4EC5-BD6C-227D03B1BFBF}" name="Likelihood of no further income" dataDxfId="1"/>
    <tableColumn id="7" xr3:uid="{84C3B58D-934D-40B7-B2D5-9CDC2FBFCD9B}" name="Impact of no further incom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or All">
      <a:dk1>
        <a:srgbClr val="011E41"/>
      </a:dk1>
      <a:lt1>
        <a:srgbClr val="FFFFFF"/>
      </a:lt1>
      <a:dk2>
        <a:srgbClr val="222222"/>
      </a:dk2>
      <a:lt2>
        <a:srgbClr val="E1261C"/>
      </a:lt2>
      <a:accent1>
        <a:srgbClr val="3C3C3C"/>
      </a:accent1>
      <a:accent2>
        <a:srgbClr val="93278F"/>
      </a:accent2>
      <a:accent3>
        <a:srgbClr val="0068B2"/>
      </a:accent3>
      <a:accent4>
        <a:srgbClr val="00813E"/>
      </a:accent4>
      <a:accent5>
        <a:srgbClr val="A01E21"/>
      </a:accent5>
      <a:accent6>
        <a:srgbClr val="F2C71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thefa.com/football-rules-governance/safeguarding/section-6-safeguarding-in-the-digital-world" TargetMode="External"/><Relationship Id="rId3" Type="http://schemas.openxmlformats.org/officeDocument/2006/relationships/hyperlink" Target="https://www.sportengland.org/news/coronavirus-information-sector" TargetMode="External"/><Relationship Id="rId7" Type="http://schemas.openxmlformats.org/officeDocument/2006/relationships/hyperlink" Target="http://www.headstogether.org.uk/heads-up/" TargetMode="External"/><Relationship Id="rId2" Type="http://schemas.openxmlformats.org/officeDocument/2006/relationships/hyperlink" Target="http://www.thefa.com/get-involved/player/the-fa-charter-standard" TargetMode="External"/><Relationship Id="rId1" Type="http://schemas.openxmlformats.org/officeDocument/2006/relationships/hyperlink" Target="https://www.muckle-llp.com/what-we-do/sports/the-football-association/" TargetMode="External"/><Relationship Id="rId6" Type="http://schemas.openxmlformats.org/officeDocument/2006/relationships/hyperlink" Target="https://www.gov.uk/government/organisations/hm-revenue-customs" TargetMode="External"/><Relationship Id="rId5" Type="http://schemas.openxmlformats.org/officeDocument/2006/relationships/hyperlink" Target="https://www.gov.uk/" TargetMode="External"/><Relationship Id="rId10" Type="http://schemas.openxmlformats.org/officeDocument/2006/relationships/drawing" Target="../drawings/drawing10.xml"/><Relationship Id="rId4" Type="http://schemas.openxmlformats.org/officeDocument/2006/relationships/hyperlink" Target="https://www.gov.uk/government/organisations/public-health-england" TargetMode="External"/><Relationship Id="rId9"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image" Target="../media/image55.png"/></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1398B-E133-4EF9-A71F-F54A14B70626}">
  <dimension ref="A1:I52"/>
  <sheetViews>
    <sheetView zoomScale="80" zoomScaleNormal="80" workbookViewId="0">
      <selection activeCell="I3" sqref="I3"/>
    </sheetView>
  </sheetViews>
  <sheetFormatPr defaultColWidth="9.109375" defaultRowHeight="25.2" x14ac:dyDescent="0.45"/>
  <cols>
    <col min="1" max="1" width="45.88671875" style="5" bestFit="1" customWidth="1"/>
    <col min="2" max="2" width="14.44140625" style="1" customWidth="1"/>
    <col min="3" max="4" width="9.109375" style="1"/>
    <col min="5" max="5" width="16.5546875" style="1" customWidth="1"/>
    <col min="6" max="6" width="21.88671875" style="1" customWidth="1"/>
    <col min="7" max="16384" width="9.109375" style="1"/>
  </cols>
  <sheetData>
    <row r="1" spans="1:9" ht="69.900000000000006" customHeight="1" x14ac:dyDescent="0.5">
      <c r="A1" s="3" t="s">
        <v>64</v>
      </c>
      <c r="B1" s="2"/>
    </row>
    <row r="2" spans="1:9" ht="69.900000000000006" customHeight="1" x14ac:dyDescent="0.25">
      <c r="A2" s="4" t="s">
        <v>63</v>
      </c>
      <c r="I2" s="1">
        <f>INDEX($A$1:$B$52,MATCH(Dashboard!$E$7,'County Logo''s'!$A$1:$A$52,0),2)</f>
        <v>0</v>
      </c>
    </row>
    <row r="3" spans="1:9" ht="69.900000000000006" customHeight="1" x14ac:dyDescent="0.25">
      <c r="A3" s="4" t="s">
        <v>62</v>
      </c>
    </row>
    <row r="4" spans="1:9" ht="69.900000000000006" customHeight="1" x14ac:dyDescent="0.25">
      <c r="A4" s="4" t="s">
        <v>61</v>
      </c>
    </row>
    <row r="5" spans="1:9" ht="69.900000000000006" customHeight="1" x14ac:dyDescent="0.25">
      <c r="A5" s="4" t="s">
        <v>60</v>
      </c>
    </row>
    <row r="6" spans="1:9" ht="69.900000000000006" customHeight="1" x14ac:dyDescent="0.25">
      <c r="A6" s="4" t="s">
        <v>59</v>
      </c>
    </row>
    <row r="7" spans="1:9" ht="69.900000000000006" customHeight="1" x14ac:dyDescent="0.25">
      <c r="A7" s="4" t="s">
        <v>58</v>
      </c>
    </row>
    <row r="8" spans="1:9" ht="69.900000000000006" customHeight="1" x14ac:dyDescent="0.25">
      <c r="A8" s="4" t="s">
        <v>57</v>
      </c>
    </row>
    <row r="9" spans="1:9" ht="69.900000000000006" customHeight="1" x14ac:dyDescent="0.25">
      <c r="A9" s="4" t="s">
        <v>56</v>
      </c>
    </row>
    <row r="10" spans="1:9" ht="69.900000000000006" customHeight="1" x14ac:dyDescent="0.25">
      <c r="A10" s="4" t="s">
        <v>55</v>
      </c>
    </row>
    <row r="11" spans="1:9" ht="69.900000000000006" customHeight="1" x14ac:dyDescent="0.25">
      <c r="A11" s="4" t="s">
        <v>54</v>
      </c>
    </row>
    <row r="12" spans="1:9" ht="69.900000000000006" customHeight="1" x14ac:dyDescent="0.25">
      <c r="A12" s="4" t="s">
        <v>53</v>
      </c>
    </row>
    <row r="13" spans="1:9" ht="69.900000000000006" customHeight="1" x14ac:dyDescent="0.25">
      <c r="A13" s="4" t="s">
        <v>52</v>
      </c>
    </row>
    <row r="14" spans="1:9" ht="69.900000000000006" customHeight="1" x14ac:dyDescent="0.25">
      <c r="A14" s="4" t="s">
        <v>51</v>
      </c>
    </row>
    <row r="15" spans="1:9" ht="69.900000000000006" customHeight="1" x14ac:dyDescent="0.25">
      <c r="A15" s="4" t="s">
        <v>50</v>
      </c>
    </row>
    <row r="16" spans="1:9" ht="69.900000000000006" customHeight="1" x14ac:dyDescent="0.25">
      <c r="A16" s="4" t="s">
        <v>49</v>
      </c>
    </row>
    <row r="17" spans="1:8" ht="69.900000000000006" customHeight="1" x14ac:dyDescent="0.25">
      <c r="A17" s="4" t="s">
        <v>48</v>
      </c>
    </row>
    <row r="18" spans="1:8" ht="69.900000000000006" customHeight="1" x14ac:dyDescent="0.25">
      <c r="A18" s="4" t="s">
        <v>47</v>
      </c>
    </row>
    <row r="19" spans="1:8" ht="69.900000000000006" customHeight="1" x14ac:dyDescent="0.25">
      <c r="A19" s="4" t="s">
        <v>46</v>
      </c>
    </row>
    <row r="20" spans="1:8" ht="69.900000000000006" customHeight="1" x14ac:dyDescent="0.25">
      <c r="A20" s="4" t="s">
        <v>45</v>
      </c>
    </row>
    <row r="21" spans="1:8" ht="69.900000000000006" customHeight="1" x14ac:dyDescent="0.25">
      <c r="A21" s="4" t="s">
        <v>44</v>
      </c>
    </row>
    <row r="22" spans="1:8" ht="69.900000000000006" customHeight="1" x14ac:dyDescent="0.25">
      <c r="A22" s="4" t="s">
        <v>43</v>
      </c>
    </row>
    <row r="23" spans="1:8" ht="69.900000000000006" customHeight="1" x14ac:dyDescent="0.25">
      <c r="A23" s="4" t="s">
        <v>42</v>
      </c>
    </row>
    <row r="24" spans="1:8" ht="69.900000000000006" customHeight="1" x14ac:dyDescent="0.25">
      <c r="A24" s="4" t="s">
        <v>41</v>
      </c>
    </row>
    <row r="25" spans="1:8" ht="69.900000000000006" customHeight="1" x14ac:dyDescent="0.25">
      <c r="A25" s="4" t="s">
        <v>40</v>
      </c>
    </row>
    <row r="26" spans="1:8" ht="69.900000000000006" customHeight="1" x14ac:dyDescent="0.25">
      <c r="A26" s="4" t="s">
        <v>39</v>
      </c>
    </row>
    <row r="27" spans="1:8" ht="69.900000000000006" customHeight="1" x14ac:dyDescent="0.25">
      <c r="A27" s="4" t="s">
        <v>38</v>
      </c>
    </row>
    <row r="28" spans="1:8" ht="69.900000000000006" customHeight="1" x14ac:dyDescent="0.25">
      <c r="A28" s="4" t="s">
        <v>37</v>
      </c>
    </row>
    <row r="29" spans="1:8" ht="69.900000000000006" customHeight="1" x14ac:dyDescent="0.25">
      <c r="A29" s="4" t="s">
        <v>36</v>
      </c>
    </row>
    <row r="30" spans="1:8" ht="69.900000000000006" customHeight="1" x14ac:dyDescent="0.3">
      <c r="A30" s="4" t="s">
        <v>35</v>
      </c>
      <c r="H30" s="2"/>
    </row>
    <row r="31" spans="1:8" ht="69.900000000000006" customHeight="1" x14ac:dyDescent="0.25">
      <c r="A31" s="4" t="s">
        <v>34</v>
      </c>
    </row>
    <row r="32" spans="1:8" ht="69.900000000000006" customHeight="1" x14ac:dyDescent="0.25">
      <c r="A32" s="4" t="s">
        <v>33</v>
      </c>
    </row>
    <row r="33" spans="1:1" ht="69.900000000000006" customHeight="1" x14ac:dyDescent="0.25">
      <c r="A33" s="4" t="s">
        <v>32</v>
      </c>
    </row>
    <row r="34" spans="1:1" ht="69.900000000000006" customHeight="1" x14ac:dyDescent="0.25">
      <c r="A34" s="4" t="s">
        <v>31</v>
      </c>
    </row>
    <row r="35" spans="1:1" ht="69.900000000000006" customHeight="1" x14ac:dyDescent="0.25">
      <c r="A35" s="4" t="s">
        <v>30</v>
      </c>
    </row>
    <row r="36" spans="1:1" ht="69.900000000000006" customHeight="1" x14ac:dyDescent="0.25">
      <c r="A36" s="4" t="s">
        <v>29</v>
      </c>
    </row>
    <row r="37" spans="1:1" ht="69.900000000000006" customHeight="1" x14ac:dyDescent="0.25">
      <c r="A37" s="4" t="s">
        <v>28</v>
      </c>
    </row>
    <row r="38" spans="1:1" ht="69.900000000000006" customHeight="1" x14ac:dyDescent="0.25">
      <c r="A38" s="4" t="s">
        <v>27</v>
      </c>
    </row>
    <row r="39" spans="1:1" ht="69.900000000000006" customHeight="1" x14ac:dyDescent="0.25">
      <c r="A39" s="4" t="s">
        <v>26</v>
      </c>
    </row>
    <row r="40" spans="1:1" ht="69.900000000000006" customHeight="1" x14ac:dyDescent="0.25">
      <c r="A40" s="4" t="s">
        <v>25</v>
      </c>
    </row>
    <row r="41" spans="1:1" ht="69.900000000000006" customHeight="1" x14ac:dyDescent="0.25">
      <c r="A41" s="4" t="s">
        <v>24</v>
      </c>
    </row>
    <row r="42" spans="1:1" ht="69.900000000000006" customHeight="1" x14ac:dyDescent="0.25">
      <c r="A42" s="4" t="s">
        <v>23</v>
      </c>
    </row>
    <row r="43" spans="1:1" ht="69.900000000000006" customHeight="1" x14ac:dyDescent="0.25">
      <c r="A43" s="4" t="s">
        <v>22</v>
      </c>
    </row>
    <row r="44" spans="1:1" ht="69.900000000000006" customHeight="1" x14ac:dyDescent="0.25">
      <c r="A44" s="4" t="s">
        <v>21</v>
      </c>
    </row>
    <row r="45" spans="1:1" ht="69.900000000000006" customHeight="1" x14ac:dyDescent="0.25">
      <c r="A45" s="4" t="s">
        <v>20</v>
      </c>
    </row>
    <row r="46" spans="1:1" ht="69.900000000000006" customHeight="1" x14ac:dyDescent="0.25">
      <c r="A46" s="4" t="s">
        <v>19</v>
      </c>
    </row>
    <row r="47" spans="1:1" ht="69.900000000000006" customHeight="1" x14ac:dyDescent="0.25">
      <c r="A47" s="4" t="s">
        <v>18</v>
      </c>
    </row>
    <row r="48" spans="1:1" ht="69.900000000000006" customHeight="1" x14ac:dyDescent="0.25">
      <c r="A48" s="4" t="s">
        <v>17</v>
      </c>
    </row>
    <row r="49" spans="1:1" ht="69.900000000000006" customHeight="1" x14ac:dyDescent="0.25">
      <c r="A49" s="4" t="s">
        <v>16</v>
      </c>
    </row>
    <row r="50" spans="1:1" ht="69.900000000000006" customHeight="1" x14ac:dyDescent="0.25">
      <c r="A50" s="4" t="s">
        <v>15</v>
      </c>
    </row>
    <row r="51" spans="1:1" ht="69.900000000000006" customHeight="1" x14ac:dyDescent="0.25">
      <c r="A51" s="4" t="s">
        <v>14</v>
      </c>
    </row>
    <row r="52" spans="1:1" ht="69.900000000000006" customHeight="1" x14ac:dyDescent="0.25">
      <c r="A52" s="4" t="s">
        <v>13</v>
      </c>
    </row>
  </sheetData>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DEC93-A25B-4C58-8856-0EE9BC437D76}">
  <sheetPr>
    <tabColor rgb="FF011E41"/>
  </sheetPr>
  <dimension ref="B5:F19"/>
  <sheetViews>
    <sheetView zoomScaleNormal="100" workbookViewId="0">
      <selection activeCell="C2" sqref="C2"/>
    </sheetView>
  </sheetViews>
  <sheetFormatPr defaultColWidth="9.109375" defaultRowHeight="15.6" x14ac:dyDescent="0.3"/>
  <cols>
    <col min="1" max="1" width="3.33203125" style="78" customWidth="1"/>
    <col min="2" max="2" width="23.88671875" style="81" customWidth="1"/>
    <col min="3" max="3" width="30.109375" style="81" customWidth="1"/>
    <col min="4" max="4" width="105" style="81" customWidth="1"/>
    <col min="5" max="5" width="20.6640625" style="82" customWidth="1"/>
    <col min="6" max="6" width="20.6640625" style="81" customWidth="1"/>
    <col min="7" max="16384" width="9.109375" style="78"/>
  </cols>
  <sheetData>
    <row r="5" spans="2:6" s="73" customFormat="1" x14ac:dyDescent="0.3">
      <c r="B5" s="71" t="s">
        <v>94</v>
      </c>
      <c r="C5" s="71" t="s">
        <v>100</v>
      </c>
      <c r="D5" s="71" t="s">
        <v>102</v>
      </c>
      <c r="E5" s="72" t="s">
        <v>2</v>
      </c>
      <c r="F5" s="71" t="s">
        <v>124</v>
      </c>
    </row>
    <row r="6" spans="2:6" x14ac:dyDescent="0.3">
      <c r="B6" s="74" t="s">
        <v>95</v>
      </c>
      <c r="C6" s="74" t="s">
        <v>110</v>
      </c>
      <c r="D6" s="75" t="s">
        <v>108</v>
      </c>
      <c r="E6" s="76"/>
      <c r="F6" s="77"/>
    </row>
    <row r="7" spans="2:6" x14ac:dyDescent="0.3">
      <c r="B7" s="74" t="s">
        <v>96</v>
      </c>
      <c r="C7" s="74" t="s">
        <v>101</v>
      </c>
      <c r="D7" s="75" t="s">
        <v>109</v>
      </c>
      <c r="E7" s="76"/>
      <c r="F7" s="77"/>
    </row>
    <row r="8" spans="2:6" x14ac:dyDescent="0.3">
      <c r="B8" s="74" t="s">
        <v>97</v>
      </c>
      <c r="C8" s="74" t="s">
        <v>111</v>
      </c>
      <c r="D8" s="75" t="s">
        <v>107</v>
      </c>
      <c r="E8" s="76"/>
      <c r="F8" s="77"/>
    </row>
    <row r="9" spans="2:6" x14ac:dyDescent="0.3">
      <c r="B9" s="74" t="s">
        <v>98</v>
      </c>
      <c r="C9" s="74" t="s">
        <v>126</v>
      </c>
      <c r="D9" s="75" t="s">
        <v>104</v>
      </c>
      <c r="E9" s="76"/>
      <c r="F9" s="77"/>
    </row>
    <row r="10" spans="2:6" x14ac:dyDescent="0.3">
      <c r="B10" s="74"/>
      <c r="C10" s="74"/>
      <c r="D10" s="75" t="s">
        <v>113</v>
      </c>
      <c r="E10" s="76"/>
      <c r="F10" s="77"/>
    </row>
    <row r="11" spans="2:6" x14ac:dyDescent="0.3">
      <c r="B11" s="74" t="s">
        <v>99</v>
      </c>
      <c r="C11" s="74" t="s">
        <v>112</v>
      </c>
      <c r="D11" s="75" t="s">
        <v>103</v>
      </c>
      <c r="E11" s="76"/>
      <c r="F11" s="77"/>
    </row>
    <row r="12" spans="2:6" x14ac:dyDescent="0.3">
      <c r="B12" s="74" t="s">
        <v>105</v>
      </c>
      <c r="C12" s="74" t="s">
        <v>114</v>
      </c>
      <c r="D12" s="75" t="s">
        <v>106</v>
      </c>
      <c r="E12" s="76"/>
      <c r="F12" s="77"/>
    </row>
    <row r="13" spans="2:6" x14ac:dyDescent="0.3">
      <c r="B13" s="74" t="s">
        <v>117</v>
      </c>
      <c r="C13" s="74" t="s">
        <v>115</v>
      </c>
      <c r="D13" s="75" t="s">
        <v>116</v>
      </c>
      <c r="E13" s="76"/>
      <c r="F13" s="77"/>
    </row>
    <row r="14" spans="2:6" x14ac:dyDescent="0.3">
      <c r="B14" s="74"/>
      <c r="C14" s="74"/>
      <c r="D14" s="79"/>
      <c r="E14" s="76"/>
      <c r="F14" s="77"/>
    </row>
    <row r="15" spans="2:6" x14ac:dyDescent="0.3">
      <c r="B15" s="74"/>
      <c r="C15" s="74"/>
      <c r="D15" s="79"/>
      <c r="E15" s="76"/>
      <c r="F15" s="77"/>
    </row>
    <row r="16" spans="2:6" x14ac:dyDescent="0.3">
      <c r="B16" s="74"/>
      <c r="C16" s="74"/>
      <c r="D16" s="79"/>
      <c r="E16" s="76"/>
      <c r="F16" s="77"/>
    </row>
    <row r="19" spans="2:2" x14ac:dyDescent="0.3">
      <c r="B19" s="80" t="s">
        <v>184</v>
      </c>
    </row>
  </sheetData>
  <sheetProtection algorithmName="SHA-512" hashValue="Ty7EaGDlQD+3ZVq4V7ZFLRtadfaeU0gBSiDCAK7TRgfj7XzANGmCgO455KuW3ctuTTFryX83+JOdSNREjn4EAQ==" saltValue="mH/DnUxyRkSdGpFwBF+Xgg==" spinCount="100000" sheet="1" objects="1" scenarios="1"/>
  <hyperlinks>
    <hyperlink ref="D11" r:id="rId1" xr:uid="{9C18E8C9-10AE-47CD-9303-5C65A360BD04}"/>
    <hyperlink ref="D9" r:id="rId2" xr:uid="{5D665D9B-B6EB-43EE-810B-5F234DF32FF8}"/>
    <hyperlink ref="D12" r:id="rId3" xr:uid="{E08508D3-154C-4EAB-811B-4D0A590493A9}"/>
    <hyperlink ref="D8" r:id="rId4" xr:uid="{1DC5B69D-256B-438C-8276-2194D305B240}"/>
    <hyperlink ref="D6" r:id="rId5" xr:uid="{57C7E538-E174-44F1-A1D1-67E1039A0911}"/>
    <hyperlink ref="D7" r:id="rId6" xr:uid="{0CA7BA7F-4446-428D-BE91-E3D3503EA0A6}"/>
    <hyperlink ref="D13" r:id="rId7" xr:uid="{85FBE9E2-9EDA-497A-AAB8-C65913257E2E}"/>
    <hyperlink ref="D10" r:id="rId8" xr:uid="{2347AF5B-9691-47B9-8E18-1D72E033A9FB}"/>
  </hyperlinks>
  <pageMargins left="0.7" right="0.7" top="0.75" bottom="0.75" header="0.3" footer="0.3"/>
  <pageSetup paperSize="9" scale="43" orientation="portrait" horizontalDpi="360" verticalDpi="360"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39257-81D2-47DD-B376-7AF4C80BB4CB}">
  <dimension ref="A1:A12"/>
  <sheetViews>
    <sheetView workbookViewId="0">
      <selection activeCell="F14" sqref="F14"/>
    </sheetView>
  </sheetViews>
  <sheetFormatPr defaultRowHeight="14.4" x14ac:dyDescent="0.3"/>
  <cols>
    <col min="1" max="1" width="32.109375" customWidth="1"/>
  </cols>
  <sheetData>
    <row r="1" spans="1:1" x14ac:dyDescent="0.3">
      <c r="A1" s="10" t="s">
        <v>173</v>
      </c>
    </row>
    <row r="2" spans="1:1" x14ac:dyDescent="0.3">
      <c r="A2" s="10" t="s">
        <v>174</v>
      </c>
    </row>
    <row r="3" spans="1:1" x14ac:dyDescent="0.3">
      <c r="A3" s="10" t="s">
        <v>176</v>
      </c>
    </row>
    <row r="4" spans="1:1" x14ac:dyDescent="0.3">
      <c r="A4" s="10" t="s">
        <v>178</v>
      </c>
    </row>
    <row r="5" spans="1:1" x14ac:dyDescent="0.3">
      <c r="A5" s="10" t="s">
        <v>179</v>
      </c>
    </row>
    <row r="6" spans="1:1" x14ac:dyDescent="0.3">
      <c r="A6" s="10" t="s">
        <v>175</v>
      </c>
    </row>
    <row r="7" spans="1:1" x14ac:dyDescent="0.3">
      <c r="A7" s="10" t="s">
        <v>172</v>
      </c>
    </row>
    <row r="8" spans="1:1" x14ac:dyDescent="0.3">
      <c r="A8" s="10" t="s">
        <v>177</v>
      </c>
    </row>
    <row r="9" spans="1:1" x14ac:dyDescent="0.3">
      <c r="A9" s="10"/>
    </row>
    <row r="10" spans="1:1" x14ac:dyDescent="0.3">
      <c r="A10" s="10"/>
    </row>
    <row r="11" spans="1:1" x14ac:dyDescent="0.3">
      <c r="A11" s="10"/>
    </row>
    <row r="12" spans="1:1" x14ac:dyDescent="0.3">
      <c r="A12" s="10"/>
    </row>
  </sheetData>
  <sortState xmlns:xlrd2="http://schemas.microsoft.com/office/spreadsheetml/2017/richdata2" ref="A1:A23">
    <sortCondition ref="A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8B1EF-BD4B-44DB-845B-B2ADE2DE0E58}">
  <dimension ref="B5:R22"/>
  <sheetViews>
    <sheetView showGridLines="0" zoomScaleNormal="100" workbookViewId="0"/>
  </sheetViews>
  <sheetFormatPr defaultRowHeight="14.4" x14ac:dyDescent="0.3"/>
  <cols>
    <col min="6" max="6" width="9.109375" customWidth="1"/>
    <col min="17" max="17" width="9.109375" customWidth="1"/>
  </cols>
  <sheetData>
    <row r="5" spans="5:17" x14ac:dyDescent="0.3">
      <c r="E5" s="110" t="s">
        <v>195</v>
      </c>
      <c r="F5" s="110"/>
      <c r="G5" s="110"/>
      <c r="H5" s="110"/>
      <c r="I5" s="110"/>
      <c r="J5" s="110"/>
      <c r="K5" s="110"/>
      <c r="L5" s="110"/>
      <c r="M5" s="110"/>
      <c r="N5" s="110"/>
      <c r="O5" s="110"/>
      <c r="P5" s="110"/>
      <c r="Q5" s="110"/>
    </row>
    <row r="6" spans="5:17" ht="15" thickBot="1" x14ac:dyDescent="0.35">
      <c r="E6" s="111"/>
      <c r="F6" s="111"/>
      <c r="G6" s="111"/>
      <c r="H6" s="111"/>
      <c r="I6" s="111"/>
      <c r="J6" s="111"/>
      <c r="K6" s="111"/>
      <c r="L6" s="111"/>
      <c r="M6" s="111"/>
      <c r="N6" s="111"/>
      <c r="O6" s="111"/>
      <c r="P6" s="111"/>
      <c r="Q6" s="111"/>
    </row>
    <row r="7" spans="5:17" x14ac:dyDescent="0.3">
      <c r="E7" s="99" t="s">
        <v>42</v>
      </c>
      <c r="F7" s="100"/>
      <c r="G7" s="100"/>
      <c r="H7" s="100"/>
      <c r="I7" s="100"/>
      <c r="J7" s="100"/>
      <c r="K7" s="100"/>
      <c r="L7" s="100"/>
      <c r="M7" s="100"/>
      <c r="N7" s="100"/>
      <c r="O7" s="100"/>
      <c r="P7" s="100"/>
      <c r="Q7" s="101"/>
    </row>
    <row r="8" spans="5:17" x14ac:dyDescent="0.3">
      <c r="E8" s="102"/>
      <c r="F8" s="103"/>
      <c r="G8" s="103"/>
      <c r="H8" s="103"/>
      <c r="I8" s="103"/>
      <c r="J8" s="103"/>
      <c r="K8" s="103"/>
      <c r="L8" s="103"/>
      <c r="M8" s="103"/>
      <c r="N8" s="103"/>
      <c r="O8" s="103"/>
      <c r="P8" s="103"/>
      <c r="Q8" s="104"/>
    </row>
    <row r="9" spans="5:17" x14ac:dyDescent="0.3">
      <c r="E9" s="102"/>
      <c r="F9" s="103"/>
      <c r="G9" s="103"/>
      <c r="H9" s="103"/>
      <c r="I9" s="103"/>
      <c r="J9" s="103"/>
      <c r="K9" s="103"/>
      <c r="L9" s="103"/>
      <c r="M9" s="103"/>
      <c r="N9" s="103"/>
      <c r="O9" s="103"/>
      <c r="P9" s="103"/>
      <c r="Q9" s="104"/>
    </row>
    <row r="10" spans="5:17" ht="15" thickBot="1" x14ac:dyDescent="0.35">
      <c r="E10" s="105"/>
      <c r="F10" s="106"/>
      <c r="G10" s="106"/>
      <c r="H10" s="106"/>
      <c r="I10" s="106"/>
      <c r="J10" s="106"/>
      <c r="K10" s="106"/>
      <c r="L10" s="106"/>
      <c r="M10" s="106"/>
      <c r="N10" s="106"/>
      <c r="O10" s="106"/>
      <c r="P10" s="106"/>
      <c r="Q10" s="107"/>
    </row>
    <row r="18" spans="2:18" x14ac:dyDescent="0.3">
      <c r="Q18" s="6"/>
      <c r="R18" s="6"/>
    </row>
    <row r="19" spans="2:18" x14ac:dyDescent="0.3">
      <c r="B19" s="108"/>
      <c r="C19" s="109"/>
      <c r="Q19" s="6"/>
      <c r="R19" s="109"/>
    </row>
    <row r="20" spans="2:18" x14ac:dyDescent="0.3">
      <c r="B20" s="109"/>
      <c r="C20" s="109"/>
      <c r="Q20" s="6"/>
      <c r="R20" s="109"/>
    </row>
    <row r="21" spans="2:18" x14ac:dyDescent="0.3">
      <c r="B21" s="109"/>
      <c r="C21" s="109"/>
      <c r="Q21" s="6"/>
      <c r="R21" s="109"/>
    </row>
    <row r="22" spans="2:18" x14ac:dyDescent="0.3">
      <c r="B22" s="109"/>
      <c r="C22" s="109"/>
      <c r="Q22" s="6"/>
      <c r="R22" s="109"/>
    </row>
  </sheetData>
  <sheetProtection algorithmName="SHA-512" hashValue="qYFSFW5gWBjdarB0GzIvZ1IfJoIHp7l/2y+aorhMoWZznBYR20XwhnElu7HAcI7JQBbmcXHB/SUtrHYcOY0vEg==" saltValue="5TAu0zxGLLoQMaJg7bZBZw==" spinCount="100000" sheet="1" objects="1" scenarios="1"/>
  <mergeCells count="4">
    <mergeCell ref="E7:Q10"/>
    <mergeCell ref="B19:C22"/>
    <mergeCell ref="E5:Q6"/>
    <mergeCell ref="R19:R22"/>
  </mergeCells>
  <dataValidations count="1">
    <dataValidation allowBlank="1" showInputMessage="1" showErrorMessage="1" promptTitle="Club Name" prompt="Insert your clubs name" sqref="E5:Q6" xr:uid="{04C64605-EDF6-40B8-AA92-58AFF2FE6319}"/>
  </dataValidations>
  <pageMargins left="0.7" right="0.7" top="0.75" bottom="0.75" header="0.3" footer="0.3"/>
  <pageSetup paperSize="9" orientation="portrait" r:id="rId1"/>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promptTitle="Select County FA" prompt="Select your County FA from teh drop down list" xr:uid="{42635DC5-3D08-442C-989F-E267D6064F94}">
          <x14:formula1>
            <xm:f>'County Logo''s'!$A$1:$A$52</xm:f>
          </x14:formula1>
          <xm:sqref>E7:Q10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5B36-41A2-44DD-84C6-453CB1C53189}">
  <sheetPr>
    <tabColor rgb="FF011E41"/>
  </sheetPr>
  <dimension ref="B5:L21"/>
  <sheetViews>
    <sheetView tabSelected="1" zoomScaleNormal="100" workbookViewId="0">
      <selection activeCell="B7" sqref="B7:D7"/>
    </sheetView>
  </sheetViews>
  <sheetFormatPr defaultColWidth="9.109375" defaultRowHeight="14.4" x14ac:dyDescent="0.3"/>
  <cols>
    <col min="1" max="1" width="4.88671875" style="7" customWidth="1"/>
    <col min="2" max="2" width="33.6640625" style="7" customWidth="1"/>
    <col min="3" max="3" width="2.6640625" style="7" customWidth="1"/>
    <col min="4" max="4" width="137.33203125" style="7" customWidth="1"/>
    <col min="5" max="5" width="33.6640625" style="7" customWidth="1"/>
    <col min="6" max="6" width="2.6640625" style="7" customWidth="1"/>
    <col min="7" max="7" width="33.6640625" style="7" customWidth="1"/>
    <col min="8" max="8" width="2.6640625" style="7" customWidth="1"/>
    <col min="9" max="9" width="33.6640625" style="7" customWidth="1"/>
    <col min="10" max="10" width="2.6640625" style="7" customWidth="1"/>
    <col min="11" max="11" width="33.6640625" style="7" customWidth="1"/>
    <col min="12" max="12" width="2.6640625" style="7" customWidth="1"/>
    <col min="13" max="13" width="33.6640625" style="7" customWidth="1"/>
    <col min="14" max="16384" width="9.109375" style="7"/>
  </cols>
  <sheetData>
    <row r="5" spans="2:12" ht="21" x14ac:dyDescent="0.4">
      <c r="B5" s="18" t="s">
        <v>166</v>
      </c>
    </row>
    <row r="7" spans="2:12" ht="147.75" customHeight="1" x14ac:dyDescent="0.3">
      <c r="B7" s="112" t="s">
        <v>190</v>
      </c>
      <c r="C7" s="112"/>
      <c r="D7" s="112"/>
      <c r="E7" s="8"/>
      <c r="F7" s="8"/>
      <c r="G7" s="8"/>
      <c r="H7" s="8"/>
      <c r="I7" s="8"/>
      <c r="J7" s="8"/>
      <c r="K7" s="8"/>
      <c r="L7" s="8"/>
    </row>
    <row r="9" spans="2:12" ht="62.4" x14ac:dyDescent="0.3">
      <c r="B9" s="12" t="s">
        <v>164</v>
      </c>
      <c r="D9" s="19" t="s">
        <v>191</v>
      </c>
    </row>
    <row r="10" spans="2:12" ht="15" customHeight="1" x14ac:dyDescent="0.3"/>
    <row r="11" spans="2:12" ht="21" x14ac:dyDescent="0.3">
      <c r="B11" s="12" t="s">
        <v>165</v>
      </c>
      <c r="D11" s="19" t="s">
        <v>181</v>
      </c>
    </row>
    <row r="12" spans="2:12" ht="15" customHeight="1" x14ac:dyDescent="0.3"/>
    <row r="13" spans="2:12" ht="78" x14ac:dyDescent="0.3">
      <c r="B13" s="15" t="s">
        <v>90</v>
      </c>
      <c r="D13" s="19" t="s">
        <v>185</v>
      </c>
    </row>
    <row r="14" spans="2:12" ht="15" customHeight="1" x14ac:dyDescent="0.3"/>
    <row r="15" spans="2:12" ht="21" x14ac:dyDescent="0.3">
      <c r="B15" s="15" t="s">
        <v>182</v>
      </c>
      <c r="D15" s="19" t="s">
        <v>157</v>
      </c>
    </row>
    <row r="16" spans="2:12" x14ac:dyDescent="0.3">
      <c r="D16" s="9"/>
    </row>
    <row r="17" spans="2:4" ht="31.2" x14ac:dyDescent="0.3">
      <c r="B17" s="13" t="s">
        <v>163</v>
      </c>
      <c r="D17" s="19" t="s">
        <v>158</v>
      </c>
    </row>
    <row r="19" spans="2:4" ht="62.4" x14ac:dyDescent="0.3">
      <c r="B19" s="14" t="s">
        <v>170</v>
      </c>
      <c r="D19" s="19" t="s">
        <v>183</v>
      </c>
    </row>
    <row r="21" spans="2:4" ht="31.2" x14ac:dyDescent="0.3">
      <c r="B21" s="16" t="s">
        <v>91</v>
      </c>
      <c r="D21" s="19" t="s">
        <v>118</v>
      </c>
    </row>
  </sheetData>
  <sheetProtection algorithmName="SHA-512" hashValue="IBBez23p2A2wuhyxIrJ5Ms9us0xt2XelrRvvNU+Terq+fwbH3vSLdx+DRpkZHloCtXOLo7MAxiVyDYW/XG5+nA==" saltValue="/0oxOrosgTTp6K24PlH+Ow==" spinCount="100000" sheet="1" objects="1" scenarios="1"/>
  <mergeCells count="1">
    <mergeCell ref="B7:D7"/>
  </mergeCells>
  <pageMargins left="0.7" right="0.7" top="0.75" bottom="0.75" header="0.3" footer="0.3"/>
  <pageSetup paperSize="9" scale="69"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3C4B8-EF03-4E87-B8E4-6FF92B6F1BE4}">
  <sheetPr>
    <tabColor rgb="FF0070C0"/>
  </sheetPr>
  <dimension ref="A1:BE88"/>
  <sheetViews>
    <sheetView zoomScaleNormal="100" workbookViewId="0"/>
  </sheetViews>
  <sheetFormatPr defaultColWidth="9.109375" defaultRowHeight="15.6" x14ac:dyDescent="0.3"/>
  <cols>
    <col min="1" max="1" width="5.5546875" style="11" customWidth="1"/>
    <col min="2" max="2" width="55.109375" style="21" customWidth="1"/>
    <col min="3" max="3" width="36.6640625" style="21" customWidth="1"/>
    <col min="4" max="4" width="34.109375" style="21" customWidth="1"/>
    <col min="5" max="5" width="33.33203125" style="21" customWidth="1"/>
    <col min="6" max="57" width="9.109375" style="11"/>
    <col min="58" max="16384" width="9.109375" style="21"/>
  </cols>
  <sheetData>
    <row r="1" spans="2:7" x14ac:dyDescent="0.3">
      <c r="B1" s="20"/>
      <c r="C1" s="20"/>
      <c r="D1" s="20"/>
      <c r="E1" s="20"/>
    </row>
    <row r="2" spans="2:7" x14ac:dyDescent="0.3">
      <c r="B2" s="20"/>
      <c r="C2" s="20"/>
      <c r="D2" s="20"/>
      <c r="E2" s="20"/>
    </row>
    <row r="3" spans="2:7" x14ac:dyDescent="0.3">
      <c r="B3" s="20"/>
      <c r="C3" s="20"/>
      <c r="D3" s="20"/>
      <c r="E3" s="20"/>
    </row>
    <row r="4" spans="2:7" s="11" customFormat="1" x14ac:dyDescent="0.3"/>
    <row r="5" spans="2:7" s="11" customFormat="1" x14ac:dyDescent="0.3">
      <c r="B5" s="17" t="s">
        <v>167</v>
      </c>
    </row>
    <row r="6" spans="2:7" s="11" customFormat="1" x14ac:dyDescent="0.3">
      <c r="B6" s="22" t="s">
        <v>120</v>
      </c>
      <c r="C6" s="23" t="s">
        <v>169</v>
      </c>
      <c r="D6" s="22" t="s">
        <v>92</v>
      </c>
      <c r="E6" s="24" t="s">
        <v>93</v>
      </c>
    </row>
    <row r="7" spans="2:7" s="11" customFormat="1" x14ac:dyDescent="0.3">
      <c r="B7" s="25" t="s">
        <v>168</v>
      </c>
      <c r="C7" s="25" t="s">
        <v>159</v>
      </c>
      <c r="D7" s="26">
        <v>3</v>
      </c>
      <c r="E7" s="27">
        <v>5</v>
      </c>
    </row>
    <row r="8" spans="2:7" s="11" customFormat="1" x14ac:dyDescent="0.3"/>
    <row r="9" spans="2:7" x14ac:dyDescent="0.3">
      <c r="B9" s="28" t="s">
        <v>120</v>
      </c>
      <c r="C9" s="28" t="s">
        <v>169</v>
      </c>
      <c r="D9" s="29" t="s">
        <v>92</v>
      </c>
      <c r="E9" s="30" t="s">
        <v>93</v>
      </c>
    </row>
    <row r="10" spans="2:7" x14ac:dyDescent="0.3">
      <c r="B10" s="31"/>
      <c r="C10" s="31"/>
      <c r="D10" s="32">
        <v>0</v>
      </c>
      <c r="E10" s="32">
        <v>0</v>
      </c>
    </row>
    <row r="11" spans="2:7" x14ac:dyDescent="0.3">
      <c r="B11" s="31"/>
      <c r="C11" s="31"/>
      <c r="D11" s="32">
        <v>0</v>
      </c>
      <c r="E11" s="32">
        <v>0</v>
      </c>
      <c r="G11" s="11" t="str">
        <f>_xlfn.TEXTJOIN(",", TRUE,IF(Table1[Impact of this risk happening]=10,IF(Table1[Likelihood of this risk happening]=10, Table1[Risks],""),""))</f>
        <v/>
      </c>
    </row>
    <row r="12" spans="2:7" x14ac:dyDescent="0.3">
      <c r="B12" s="31"/>
      <c r="C12" s="31"/>
      <c r="D12" s="32">
        <v>0</v>
      </c>
      <c r="E12" s="32">
        <v>0</v>
      </c>
    </row>
    <row r="13" spans="2:7" x14ac:dyDescent="0.3">
      <c r="B13" s="31"/>
      <c r="C13" s="31"/>
      <c r="D13" s="32">
        <v>0</v>
      </c>
      <c r="E13" s="32">
        <v>0</v>
      </c>
    </row>
    <row r="14" spans="2:7" x14ac:dyDescent="0.3">
      <c r="B14" s="31"/>
      <c r="C14" s="31"/>
      <c r="D14" s="32">
        <v>0</v>
      </c>
      <c r="E14" s="32">
        <v>0</v>
      </c>
    </row>
    <row r="15" spans="2:7" x14ac:dyDescent="0.3">
      <c r="B15" s="31"/>
      <c r="C15" s="31"/>
      <c r="D15" s="32">
        <v>0</v>
      </c>
      <c r="E15" s="32">
        <v>0</v>
      </c>
    </row>
    <row r="16" spans="2:7" x14ac:dyDescent="0.3">
      <c r="B16" s="33"/>
      <c r="C16" s="33"/>
      <c r="D16" s="34">
        <v>0</v>
      </c>
      <c r="E16" s="34">
        <v>0</v>
      </c>
    </row>
    <row r="17" spans="2:5" x14ac:dyDescent="0.3">
      <c r="B17" s="33"/>
      <c r="C17" s="33"/>
      <c r="D17" s="34">
        <v>0</v>
      </c>
      <c r="E17" s="34">
        <v>0</v>
      </c>
    </row>
    <row r="18" spans="2:5" x14ac:dyDescent="0.3">
      <c r="B18" s="35"/>
      <c r="C18" s="35"/>
      <c r="D18" s="34">
        <v>0</v>
      </c>
      <c r="E18" s="34">
        <v>0</v>
      </c>
    </row>
    <row r="19" spans="2:5" x14ac:dyDescent="0.3">
      <c r="B19" s="35"/>
      <c r="C19" s="35"/>
      <c r="D19" s="34">
        <v>0</v>
      </c>
      <c r="E19" s="34">
        <v>0</v>
      </c>
    </row>
    <row r="20" spans="2:5" x14ac:dyDescent="0.3">
      <c r="B20" s="35"/>
      <c r="C20" s="35"/>
      <c r="D20" s="34">
        <v>0</v>
      </c>
      <c r="E20" s="34">
        <v>0</v>
      </c>
    </row>
    <row r="21" spans="2:5" x14ac:dyDescent="0.3">
      <c r="B21" s="36"/>
      <c r="C21" s="36"/>
      <c r="D21" s="32">
        <v>0</v>
      </c>
      <c r="E21" s="34">
        <v>0</v>
      </c>
    </row>
    <row r="22" spans="2:5" x14ac:dyDescent="0.3">
      <c r="B22" s="35"/>
      <c r="C22" s="35"/>
      <c r="D22" s="34">
        <v>0</v>
      </c>
      <c r="E22" s="34">
        <v>0</v>
      </c>
    </row>
    <row r="23" spans="2:5" x14ac:dyDescent="0.3">
      <c r="B23" s="35"/>
      <c r="C23" s="35"/>
      <c r="D23" s="34">
        <v>0</v>
      </c>
      <c r="E23" s="34">
        <v>0</v>
      </c>
    </row>
    <row r="24" spans="2:5" x14ac:dyDescent="0.3">
      <c r="B24" s="35"/>
      <c r="C24" s="35"/>
      <c r="D24" s="34">
        <v>0</v>
      </c>
      <c r="E24" s="34">
        <v>0</v>
      </c>
    </row>
    <row r="25" spans="2:5" x14ac:dyDescent="0.3">
      <c r="B25" s="35"/>
      <c r="C25" s="35"/>
      <c r="D25" s="34">
        <v>0</v>
      </c>
      <c r="E25" s="34">
        <v>0</v>
      </c>
    </row>
    <row r="26" spans="2:5" x14ac:dyDescent="0.3">
      <c r="B26" s="35"/>
      <c r="C26" s="35"/>
      <c r="D26" s="34">
        <v>0</v>
      </c>
      <c r="E26" s="34">
        <v>0</v>
      </c>
    </row>
    <row r="27" spans="2:5" x14ac:dyDescent="0.3">
      <c r="B27" s="35"/>
      <c r="C27" s="35"/>
      <c r="D27" s="34">
        <v>0</v>
      </c>
      <c r="E27" s="34">
        <v>0</v>
      </c>
    </row>
    <row r="28" spans="2:5" x14ac:dyDescent="0.3">
      <c r="B28" s="35"/>
      <c r="C28" s="35"/>
      <c r="D28" s="34">
        <v>0</v>
      </c>
      <c r="E28" s="34">
        <v>0</v>
      </c>
    </row>
    <row r="29" spans="2:5" x14ac:dyDescent="0.3">
      <c r="B29" s="35"/>
      <c r="C29" s="35"/>
      <c r="D29" s="34">
        <v>0</v>
      </c>
      <c r="E29" s="34">
        <v>0</v>
      </c>
    </row>
    <row r="30" spans="2:5" x14ac:dyDescent="0.3">
      <c r="B30" s="35"/>
      <c r="C30" s="35"/>
      <c r="D30" s="34">
        <v>0</v>
      </c>
      <c r="E30" s="34">
        <v>0</v>
      </c>
    </row>
    <row r="31" spans="2:5" x14ac:dyDescent="0.3">
      <c r="B31" s="35"/>
      <c r="C31" s="35"/>
      <c r="D31" s="34">
        <v>0</v>
      </c>
      <c r="E31" s="34">
        <v>0</v>
      </c>
    </row>
    <row r="32" spans="2:5" x14ac:dyDescent="0.3">
      <c r="B32" s="35"/>
      <c r="C32" s="35"/>
      <c r="D32" s="34">
        <v>0</v>
      </c>
      <c r="E32" s="34">
        <v>0</v>
      </c>
    </row>
    <row r="33" spans="2:5" x14ac:dyDescent="0.3">
      <c r="B33" s="35"/>
      <c r="C33" s="35"/>
      <c r="D33" s="34">
        <v>0</v>
      </c>
      <c r="E33" s="34">
        <v>0</v>
      </c>
    </row>
    <row r="34" spans="2:5" x14ac:dyDescent="0.3">
      <c r="B34" s="35"/>
      <c r="C34" s="35"/>
      <c r="D34" s="34">
        <v>0</v>
      </c>
      <c r="E34" s="34">
        <v>0</v>
      </c>
    </row>
    <row r="35" spans="2:5" x14ac:dyDescent="0.3">
      <c r="B35" s="35"/>
      <c r="C35" s="35"/>
      <c r="D35" s="34">
        <v>0</v>
      </c>
      <c r="E35" s="34">
        <v>0</v>
      </c>
    </row>
    <row r="36" spans="2:5" x14ac:dyDescent="0.3">
      <c r="B36" s="35"/>
      <c r="C36" s="35"/>
      <c r="D36" s="34">
        <v>0</v>
      </c>
      <c r="E36" s="34">
        <v>0</v>
      </c>
    </row>
    <row r="37" spans="2:5" x14ac:dyDescent="0.3">
      <c r="B37" s="35"/>
      <c r="C37" s="35"/>
      <c r="D37" s="34">
        <v>0</v>
      </c>
      <c r="E37" s="34">
        <v>0</v>
      </c>
    </row>
    <row r="38" spans="2:5" s="11" customFormat="1" x14ac:dyDescent="0.3"/>
    <row r="39" spans="2:5" s="11" customFormat="1" x14ac:dyDescent="0.3"/>
    <row r="40" spans="2:5" s="11" customFormat="1" x14ac:dyDescent="0.3"/>
    <row r="41" spans="2:5" s="11" customFormat="1" x14ac:dyDescent="0.3"/>
    <row r="42" spans="2:5" s="11" customFormat="1" x14ac:dyDescent="0.3"/>
    <row r="43" spans="2:5" s="11" customFormat="1" x14ac:dyDescent="0.3"/>
    <row r="44" spans="2:5" s="11" customFormat="1" x14ac:dyDescent="0.3"/>
    <row r="45" spans="2:5" s="11" customFormat="1" x14ac:dyDescent="0.3"/>
    <row r="46" spans="2:5" s="11" customFormat="1" x14ac:dyDescent="0.3"/>
    <row r="47" spans="2:5" s="11" customFormat="1" x14ac:dyDescent="0.3"/>
    <row r="48" spans="2:5" s="11" customFormat="1" x14ac:dyDescent="0.3"/>
    <row r="49" s="11" customFormat="1" x14ac:dyDescent="0.3"/>
    <row r="50" s="11" customFormat="1" x14ac:dyDescent="0.3"/>
    <row r="51" s="11" customFormat="1" x14ac:dyDescent="0.3"/>
    <row r="52" s="11" customFormat="1" x14ac:dyDescent="0.3"/>
    <row r="53" s="11" customFormat="1" x14ac:dyDescent="0.3"/>
    <row r="54" s="11" customFormat="1" x14ac:dyDescent="0.3"/>
    <row r="55" s="11" customFormat="1" x14ac:dyDescent="0.3"/>
    <row r="56" s="11" customFormat="1" x14ac:dyDescent="0.3"/>
    <row r="57" s="11" customFormat="1" x14ac:dyDescent="0.3"/>
    <row r="58" s="11" customFormat="1" x14ac:dyDescent="0.3"/>
    <row r="59" s="11" customFormat="1" x14ac:dyDescent="0.3"/>
    <row r="60" s="11" customFormat="1" x14ac:dyDescent="0.3"/>
    <row r="61" s="11" customFormat="1" x14ac:dyDescent="0.3"/>
    <row r="62" s="11" customFormat="1" x14ac:dyDescent="0.3"/>
    <row r="63" s="11" customFormat="1" x14ac:dyDescent="0.3"/>
    <row r="64" s="11" customFormat="1" x14ac:dyDescent="0.3"/>
    <row r="65" s="11" customFormat="1" x14ac:dyDescent="0.3"/>
    <row r="66" s="11" customFormat="1" x14ac:dyDescent="0.3"/>
    <row r="67" s="11" customFormat="1" x14ac:dyDescent="0.3"/>
    <row r="68" s="11" customFormat="1" x14ac:dyDescent="0.3"/>
    <row r="69" s="11" customFormat="1" x14ac:dyDescent="0.3"/>
    <row r="70" s="11" customFormat="1" x14ac:dyDescent="0.3"/>
    <row r="71" s="11" customFormat="1" x14ac:dyDescent="0.3"/>
    <row r="72" s="11" customFormat="1" x14ac:dyDescent="0.3"/>
    <row r="73" s="11" customFormat="1" x14ac:dyDescent="0.3"/>
    <row r="74" s="11" customFormat="1" x14ac:dyDescent="0.3"/>
    <row r="75" s="11" customFormat="1" x14ac:dyDescent="0.3"/>
    <row r="76" s="11" customFormat="1" x14ac:dyDescent="0.3"/>
    <row r="77" s="11" customFormat="1" x14ac:dyDescent="0.3"/>
    <row r="78" s="11" customFormat="1" x14ac:dyDescent="0.3"/>
    <row r="79" s="11" customFormat="1" x14ac:dyDescent="0.3"/>
    <row r="80" s="11" customFormat="1" x14ac:dyDescent="0.3"/>
    <row r="81" s="11" customFormat="1" x14ac:dyDescent="0.3"/>
    <row r="82" s="11" customFormat="1" x14ac:dyDescent="0.3"/>
    <row r="83" s="11" customFormat="1" x14ac:dyDescent="0.3"/>
    <row r="84" s="11" customFormat="1" x14ac:dyDescent="0.3"/>
    <row r="85" s="11" customFormat="1" x14ac:dyDescent="0.3"/>
    <row r="86" s="11" customFormat="1" x14ac:dyDescent="0.3"/>
    <row r="87" s="11" customFormat="1" x14ac:dyDescent="0.3"/>
    <row r="88" s="11" customFormat="1" x14ac:dyDescent="0.3"/>
  </sheetData>
  <sheetProtection algorithmName="SHA-512" hashValue="ut7DHpGdre2IkW3O1N9BFiPq3BI8DKI9BOXosHgGt7t3culMGP5/eDfCwz215gYo1uZWYR+b1PyDFpXT0UvMNw==" saltValue="YbQJM0j0/n1iMcI318I9nQ==" spinCount="100000" sheet="1" objects="1" scenarios="1"/>
  <conditionalFormatting sqref="D9:E37">
    <cfRule type="cellIs" dxfId="29" priority="4" operator="between">
      <formula>4</formula>
      <formula>5</formula>
    </cfRule>
    <cfRule type="cellIs" dxfId="28" priority="5" operator="between">
      <formula>3</formula>
      <formula>3</formula>
    </cfRule>
    <cfRule type="cellIs" dxfId="27" priority="6" operator="between">
      <formula>1</formula>
      <formula>2</formula>
    </cfRule>
  </conditionalFormatting>
  <conditionalFormatting sqref="D6:E6">
    <cfRule type="cellIs" dxfId="26" priority="1" operator="between">
      <formula>4</formula>
      <formula>5</formula>
    </cfRule>
    <cfRule type="cellIs" dxfId="25" priority="2" operator="between">
      <formula>3</formula>
      <formula>3</formula>
    </cfRule>
    <cfRule type="cellIs" dxfId="24" priority="3" operator="between">
      <formula>1</formula>
      <formula>2</formula>
    </cfRule>
  </conditionalFormatting>
  <dataValidations xWindow="826" yWindow="442" count="4">
    <dataValidation allowBlank="1" showInputMessage="1" showErrorMessage="1" promptTitle="Identify Risk" prompt="Input the operational or football risk which has been identified  " sqref="B10:B37" xr:uid="{37184EBE-83EB-4522-BF04-482F19CEBF4F}"/>
    <dataValidation type="list" allowBlank="1" showInputMessage="1" promptTitle="Define Category" prompt="Input the category the risk falls under from the drop down list or create your own category types." sqref="C10:C37" xr:uid="{B5950269-3F3D-4716-9B52-A7E97711B931}">
      <formula1>RiskLog</formula1>
    </dataValidation>
    <dataValidation allowBlank="1" showInputMessage="1" showErrorMessage="1" promptTitle="Likelihood of risk happening" prompt="Risks are identified as High (5-4), Medium (3) and Low (1-2). Please input the most relevant number." sqref="D10:D37" xr:uid="{047B6804-57FA-4F5E-9078-B13A43169023}"/>
    <dataValidation allowBlank="1" showInputMessage="1" showErrorMessage="1" promptTitle="Impact of risk happening" prompt="Risks are identified as High (5-4), Medium (3) and Low (1-2). Please input the most relevant number." sqref="E10:E37" xr:uid="{ED39DF65-9822-4865-8E31-804EDEDE1FAB}"/>
  </dataValidations>
  <pageMargins left="0.7" right="0.7" top="0.75" bottom="0.75" header="0.3" footer="0.3"/>
  <pageSetup paperSize="9" orientation="portrait" horizontalDpi="90" verticalDpi="9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CF4A7-5E00-43F2-815A-5D2091AD810D}">
  <sheetPr>
    <tabColor rgb="FF0070C0"/>
  </sheetPr>
  <dimension ref="A5:G12"/>
  <sheetViews>
    <sheetView zoomScale="60" zoomScaleNormal="60" workbookViewId="0">
      <selection activeCell="E6" sqref="E6"/>
    </sheetView>
  </sheetViews>
  <sheetFormatPr defaultColWidth="9.109375" defaultRowHeight="15.6" x14ac:dyDescent="0.3"/>
  <cols>
    <col min="1" max="1" width="5.33203125" style="87" customWidth="1"/>
    <col min="2" max="2" width="7.33203125" style="87" customWidth="1"/>
    <col min="3" max="7" width="50.6640625" style="87" customWidth="1"/>
    <col min="8" max="16384" width="9.109375" style="87"/>
  </cols>
  <sheetData>
    <row r="5" spans="1:7" x14ac:dyDescent="0.3">
      <c r="C5" s="114"/>
      <c r="D5" s="114"/>
      <c r="E5" s="114"/>
      <c r="F5" s="114"/>
      <c r="G5" s="114"/>
    </row>
    <row r="6" spans="1:7" ht="120" customHeight="1" x14ac:dyDescent="0.3">
      <c r="A6" s="113" t="s">
        <v>122</v>
      </c>
      <c r="B6" s="88">
        <v>5</v>
      </c>
      <c r="C6" s="89" t="str">
        <f t="array" ref="C6">"●"&amp;_xlfn.TEXTJOIN(CHAR(10)&amp;"●",TRUE,IF(Table1[Likelihood of this risk happening]=5, IF(Table1[Impact of this risk happening]=1, Table1[Risks],""),""))</f>
        <v>●</v>
      </c>
      <c r="D6" s="89" t="str">
        <f t="array" ref="D6">"●"&amp;_xlfn.TEXTJOIN(CHAR(10)&amp;"●",TRUE,IF(Table1[Likelihood of this risk happening]=5, IF(Table1[Impact of this risk happening]=2, Table1[Risks],""),""))</f>
        <v>●</v>
      </c>
      <c r="E6" s="90" t="str">
        <f t="array" ref="E6">"●"&amp;_xlfn.TEXTJOIN(CHAR(10)&amp;"●",TRUE,IF(Table1[Likelihood of this risk happening]=5, IF(Table1[Impact of this risk happening]=3, Table1[Risks],""),""))</f>
        <v>●</v>
      </c>
      <c r="F6" s="90" t="str">
        <f t="array" ref="F6">"●"&amp;_xlfn.TEXTJOIN(CHAR(10)&amp;"●",TRUE,IF(Table1[Likelihood of this risk happening]=5, IF(Table1[Impact of this risk happening]=4, Table1[Risks],""),""))</f>
        <v>●</v>
      </c>
      <c r="G6" s="90" t="str">
        <f t="array" ref="G6">"●"&amp;_xlfn.TEXTJOIN(CHAR(10)&amp;"●",TRUE,IF(Table1[Likelihood of this risk happening]=5, IF(Table1[Impact of this risk happening]=5, Table1[Risks],""),""))</f>
        <v>●</v>
      </c>
    </row>
    <row r="7" spans="1:7" ht="120" customHeight="1" x14ac:dyDescent="0.3">
      <c r="A7" s="113"/>
      <c r="B7" s="88">
        <v>4</v>
      </c>
      <c r="C7" s="91" t="str">
        <f t="array" ref="C7">"●"&amp;_xlfn.TEXTJOIN(CHAR(10)&amp;"●",TRUE,IF(Table1[Likelihood of this risk happening]=4, IF(Table1[Impact of this risk happening]=1, Table1[Risks],""),""))</f>
        <v>●</v>
      </c>
      <c r="D7" s="89" t="str">
        <f t="array" ref="D7">"●"&amp;_xlfn.TEXTJOIN(CHAR(10)&amp;"●",TRUE,IF(Table1[Likelihood of this risk happening]=4, IF(Table1[Impact of this risk happening]=2, Table1[Risks],""),""))</f>
        <v>●</v>
      </c>
      <c r="E7" s="89" t="str">
        <f t="array" ref="E7">"●"&amp;_xlfn.TEXTJOIN(CHAR(10)&amp;"●",TRUE,IF(Table1[Likelihood of this risk happening]=4, IF(Table1[Impact of this risk happening]=3, Table1[Risks],""),""))</f>
        <v>●</v>
      </c>
      <c r="F7" s="90" t="str">
        <f t="array" ref="F7">"●"&amp;_xlfn.TEXTJOIN(CHAR(10)&amp;"●",TRUE,IF(Table1[Likelihood of this risk happening]=4, IF(Table1[Impact of this risk happening]=4, Table1[Risks],""),""))</f>
        <v>●</v>
      </c>
      <c r="G7" s="90" t="str">
        <f t="array" ref="G7">"●"&amp;_xlfn.TEXTJOIN(CHAR(10)&amp;"●",TRUE,IF(Table1[Likelihood of this risk happening]=4, IF(Table1[Impact of this risk happening]=5, Table1[Risks],""),""))</f>
        <v>●</v>
      </c>
    </row>
    <row r="8" spans="1:7" ht="120" customHeight="1" x14ac:dyDescent="0.3">
      <c r="A8" s="113"/>
      <c r="B8" s="88">
        <v>3</v>
      </c>
      <c r="C8" s="91" t="str">
        <f t="array" ref="C8">"●"&amp;_xlfn.TEXTJOIN(CHAR(10)&amp;"●",TRUE,IF(Table1[Likelihood of this risk happening]=3, IF(Table1[Impact of this risk happening]=1, Table1[Risks],""),""))</f>
        <v>●</v>
      </c>
      <c r="D8" s="91" t="str">
        <f t="array" ref="D8">"●"&amp;_xlfn.TEXTJOIN(CHAR(10)&amp;"●",TRUE,IF(Table1[Likelihood of this risk happening]=3, IF(Table1[Impact of this risk happening]=2, Table1[Risks],""),""))</f>
        <v>●</v>
      </c>
      <c r="E8" s="89" t="str">
        <f t="array" ref="E8">"●"&amp;_xlfn.TEXTJOIN(CHAR(10)&amp;"●",TRUE,IF(Table1[Likelihood of this risk happening]=3, IF(Table1[Impact of this risk happening]=3, Table1[Risks],""),""))</f>
        <v>●</v>
      </c>
      <c r="F8" s="89" t="str">
        <f t="array" ref="F8">"●"&amp;_xlfn.TEXTJOIN(CHAR(10)&amp;"●",TRUE,IF(Table1[Likelihood of this risk happening]=3, IF(Table1[Impact of this risk happening]=4, Table1[Risks],""),""))</f>
        <v>●</v>
      </c>
      <c r="G8" s="90" t="str">
        <f t="array" ref="G8">"●"&amp;_xlfn.TEXTJOIN(CHAR(10)&amp;"●",TRUE,IF(Table1[Likelihood of this risk happening]=3, IF(Table1[Impact of this risk happening]=5, Table1[Risks],""),""))</f>
        <v>●</v>
      </c>
    </row>
    <row r="9" spans="1:7" ht="120" customHeight="1" x14ac:dyDescent="0.3">
      <c r="A9" s="113"/>
      <c r="B9" s="88">
        <v>2</v>
      </c>
      <c r="C9" s="91" t="str">
        <f t="array" ref="C9">"●"&amp;_xlfn.TEXTJOIN(CHAR(10)&amp;"●",TRUE,IF(Table1[Likelihood of this risk happening]=2, IF(Table1[Impact of this risk happening]=1, Table1[Risks],""),""))</f>
        <v>●</v>
      </c>
      <c r="D9" s="91" t="str">
        <f t="array" ref="D9">"●"&amp;_xlfn.TEXTJOIN(CHAR(10)&amp;"●",TRUE,IF(Table1[Likelihood of this risk happening]=2, IF(Table1[Impact of this risk happening]=2, Table1[Risks],""),""))</f>
        <v>●</v>
      </c>
      <c r="E9" s="91" t="str">
        <f t="array" ref="E9">"●"&amp;_xlfn.TEXTJOIN(CHAR(10)&amp;"●",TRUE,IF(Table1[Likelihood of this risk happening]=2, IF(Table1[Impact of this risk happening]=3, Table1[Risks],""),""))</f>
        <v>●</v>
      </c>
      <c r="F9" s="89" t="str">
        <f t="array" ref="F9">"●"&amp;_xlfn.TEXTJOIN(CHAR(10)&amp;"●",TRUE,IF(Table1[Likelihood of this risk happening]=2, IF(Table1[Impact of this risk happening]=4, Table1[Risks],""),""))</f>
        <v>●</v>
      </c>
      <c r="G9" s="89" t="str">
        <f t="array" ref="G9">"●"&amp;_xlfn.TEXTJOIN(CHAR(10)&amp;"●",TRUE,IF(Table1[Likelihood of this risk happening]=2, IF(Table1[Impact of this risk happening]=5, Table1[Risks],""),""))</f>
        <v>●</v>
      </c>
    </row>
    <row r="10" spans="1:7" ht="120" customHeight="1" x14ac:dyDescent="0.3">
      <c r="A10" s="113"/>
      <c r="B10" s="88">
        <v>1</v>
      </c>
      <c r="C10" s="91" t="str">
        <f t="array" ref="C10">"●"&amp;_xlfn.TEXTJOIN(CHAR(10)&amp;"●",TRUE,IF(Table1[Likelihood of this risk happening]=1, IF(Table1[Impact of this risk happening]=1, Table1[Risks],""),""))</f>
        <v>●</v>
      </c>
      <c r="D10" s="91" t="str">
        <f t="array" ref="D10">"●"&amp;_xlfn.TEXTJOIN(CHAR(10)&amp;"●",TRUE,IF(Table1[Likelihood of this risk happening]=1, IF(Table1[Impact of this risk happening]=2, Table1[Risks],""),""))</f>
        <v>●</v>
      </c>
      <c r="E10" s="91" t="str">
        <f t="array" ref="E10">"●"&amp;_xlfn.TEXTJOIN(CHAR(10)&amp;"●",TRUE,IF(Table1[Likelihood of this risk happening]=1, IF(Table1[Impact of this risk happening]=3, Table1[Risks],""),""))</f>
        <v>●</v>
      </c>
      <c r="F10" s="91" t="str">
        <f t="array" ref="F10">"●"&amp;_xlfn.TEXTJOIN(CHAR(10)&amp;"●",TRUE,IF(Table1[Likelihood of this risk happening]=1, IF(Table1[Impact of this risk happening]=4, Table1[Risks],""),""))</f>
        <v>●</v>
      </c>
      <c r="G10" s="89" t="str">
        <f t="array" ref="G10">"●"&amp;_xlfn.TEXTJOIN(CHAR(10)&amp;"●",TRUE,IF(Table1[Likelihood of this risk happening]=1, IF(Table1[Impact of this risk happening]=5, Table1[Risks],""),""))</f>
        <v>●</v>
      </c>
    </row>
    <row r="11" spans="1:7" x14ac:dyDescent="0.3">
      <c r="A11" s="117"/>
      <c r="C11" s="88">
        <v>1</v>
      </c>
      <c r="D11" s="88">
        <v>2</v>
      </c>
      <c r="E11" s="88">
        <v>3</v>
      </c>
      <c r="F11" s="88">
        <v>4</v>
      </c>
      <c r="G11" s="88">
        <v>5</v>
      </c>
    </row>
    <row r="12" spans="1:7" ht="21" x14ac:dyDescent="0.3">
      <c r="A12" s="117"/>
      <c r="B12" s="92"/>
      <c r="C12" s="115" t="s">
        <v>121</v>
      </c>
      <c r="D12" s="116"/>
      <c r="E12" s="116"/>
      <c r="F12" s="116"/>
      <c r="G12" s="116"/>
    </row>
  </sheetData>
  <sheetProtection algorithmName="SHA-512" hashValue="Vbd/MlPqQdTChHeC4r9/ema222xm5hAdVj43vWWGxy0hBmKlsQQY0ofZKPAlB4fDrv23wKSOXrhLBI+W8VNnGg==" saltValue="mleylgv4oJUvmcRw+bnYiQ==" spinCount="100000" sheet="1" objects="1" scenarios="1"/>
  <mergeCells count="4">
    <mergeCell ref="A6:A10"/>
    <mergeCell ref="C5:G5"/>
    <mergeCell ref="C12:G12"/>
    <mergeCell ref="A11:A12"/>
  </mergeCells>
  <pageMargins left="0.70866141732283472" right="0.70866141732283472" top="0.74803149606299213" bottom="0.74803149606299213" header="0.31496062992125984" footer="0.31496062992125984"/>
  <pageSetup paperSize="9" scale="49"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3AC3D-FF00-4D15-8E24-ADE4855932AC}">
  <sheetPr>
    <tabColor theme="0" tint="-0.499984740745262"/>
  </sheetPr>
  <dimension ref="A1:DU525"/>
  <sheetViews>
    <sheetView zoomScale="80" zoomScaleNormal="80" workbookViewId="0"/>
  </sheetViews>
  <sheetFormatPr defaultColWidth="9.109375" defaultRowHeight="15.6" x14ac:dyDescent="0.3"/>
  <cols>
    <col min="1" max="1" width="9.109375" style="20"/>
    <col min="2" max="2" width="48.109375" style="21" customWidth="1"/>
    <col min="3" max="3" width="33.5546875" style="21" customWidth="1"/>
    <col min="4" max="4" width="25" style="21" bestFit="1" customWidth="1"/>
    <col min="5" max="5" width="21.33203125" style="21" bestFit="1" customWidth="1"/>
    <col min="6" max="6" width="38.88671875" style="21" customWidth="1"/>
    <col min="7" max="7" width="29.5546875" style="21" customWidth="1"/>
    <col min="8" max="8" width="29.44140625" style="21" customWidth="1"/>
    <col min="9" max="9" width="9.109375" style="20"/>
    <col min="10" max="10" width="39.88671875" style="20" bestFit="1" customWidth="1"/>
    <col min="11" max="125" width="9.109375" style="20"/>
    <col min="126" max="16384" width="9.109375" style="21"/>
  </cols>
  <sheetData>
    <row r="1" spans="2:8" s="20" customFormat="1" x14ac:dyDescent="0.3"/>
    <row r="2" spans="2:8" s="20" customFormat="1" x14ac:dyDescent="0.3"/>
    <row r="3" spans="2:8" s="20" customFormat="1" x14ac:dyDescent="0.3"/>
    <row r="4" spans="2:8" s="20" customFormat="1" ht="16.2" thickBot="1" x14ac:dyDescent="0.35"/>
    <row r="5" spans="2:8" ht="31.2" x14ac:dyDescent="0.3">
      <c r="B5" s="37" t="s">
        <v>156</v>
      </c>
      <c r="C5" s="38" t="s">
        <v>148</v>
      </c>
      <c r="D5" s="39" t="s">
        <v>130</v>
      </c>
      <c r="E5" s="39" t="s">
        <v>131</v>
      </c>
      <c r="F5" s="39" t="s">
        <v>153</v>
      </c>
      <c r="G5" s="39" t="s">
        <v>161</v>
      </c>
      <c r="H5" s="39" t="s">
        <v>150</v>
      </c>
    </row>
    <row r="6" spans="2:8" ht="15" customHeight="1" x14ac:dyDescent="0.3">
      <c r="B6" s="40" t="s">
        <v>12</v>
      </c>
      <c r="C6" s="41"/>
      <c r="D6" s="41"/>
      <c r="E6" s="41"/>
      <c r="F6" s="41"/>
      <c r="G6" s="41"/>
      <c r="H6" s="42"/>
    </row>
    <row r="7" spans="2:8" ht="15.75" customHeight="1" x14ac:dyDescent="0.3">
      <c r="B7" s="61" t="s">
        <v>136</v>
      </c>
      <c r="C7" s="62"/>
      <c r="D7" s="63"/>
      <c r="E7" s="63"/>
      <c r="F7" s="63">
        <f>SUM(Table8[[#This Row],[Income to Date]]-Table8[[#This Row],[2019-20 Forecast]])</f>
        <v>0</v>
      </c>
      <c r="G7" s="64"/>
      <c r="H7" s="64"/>
    </row>
    <row r="8" spans="2:8" ht="16.5" customHeight="1" x14ac:dyDescent="0.3">
      <c r="B8" s="61" t="s">
        <v>137</v>
      </c>
      <c r="C8" s="62"/>
      <c r="D8" s="63"/>
      <c r="E8" s="63"/>
      <c r="F8" s="63">
        <f>SUM(Table8[[#This Row],[Income to Date]]-Table8[[#This Row],[2019-20 Forecast]])</f>
        <v>0</v>
      </c>
      <c r="G8" s="64"/>
      <c r="H8" s="64"/>
    </row>
    <row r="9" spans="2:8" ht="15.75" customHeight="1" x14ac:dyDescent="0.3">
      <c r="B9" s="61" t="s">
        <v>138</v>
      </c>
      <c r="C9" s="62"/>
      <c r="D9" s="63"/>
      <c r="E9" s="63"/>
      <c r="F9" s="63">
        <f>SUM(Table8[[#This Row],[Income to Date]]-Table8[[#This Row],[2019-20 Forecast]])</f>
        <v>0</v>
      </c>
      <c r="G9" s="64"/>
      <c r="H9" s="64"/>
    </row>
    <row r="10" spans="2:8" x14ac:dyDescent="0.3">
      <c r="B10" s="61" t="s">
        <v>139</v>
      </c>
      <c r="C10" s="62"/>
      <c r="D10" s="63"/>
      <c r="E10" s="63"/>
      <c r="F10" s="63">
        <f>SUM(Table8[[#This Row],[Income to Date]]-Table8[[#This Row],[2019-20 Forecast]])</f>
        <v>0</v>
      </c>
      <c r="G10" s="64"/>
      <c r="H10" s="64"/>
    </row>
    <row r="11" spans="2:8" x14ac:dyDescent="0.3">
      <c r="B11" s="61" t="s">
        <v>71</v>
      </c>
      <c r="C11" s="62"/>
      <c r="D11" s="63"/>
      <c r="E11" s="63"/>
      <c r="F11" s="63">
        <f>SUM(Table8[[#This Row],[Income to Date]]-Table8[[#This Row],[2019-20 Forecast]])</f>
        <v>0</v>
      </c>
      <c r="G11" s="64"/>
      <c r="H11" s="64"/>
    </row>
    <row r="12" spans="2:8" x14ac:dyDescent="0.3">
      <c r="B12" s="61" t="s">
        <v>66</v>
      </c>
      <c r="C12" s="62"/>
      <c r="D12" s="63"/>
      <c r="E12" s="63"/>
      <c r="F12" s="63">
        <f>SUM(Table8[[#This Row],[Income to Date]]-Table8[[#This Row],[2019-20 Forecast]])</f>
        <v>0</v>
      </c>
      <c r="G12" s="64"/>
      <c r="H12" s="64"/>
    </row>
    <row r="13" spans="2:8" x14ac:dyDescent="0.3">
      <c r="B13" s="61" t="s">
        <v>65</v>
      </c>
      <c r="C13" s="62"/>
      <c r="D13" s="63"/>
      <c r="E13" s="63"/>
      <c r="F13" s="63">
        <f>SUM(Table8[[#This Row],[Income to Date]]-Table8[[#This Row],[2019-20 Forecast]])</f>
        <v>0</v>
      </c>
      <c r="G13" s="64"/>
      <c r="H13" s="64"/>
    </row>
    <row r="14" spans="2:8" x14ac:dyDescent="0.3">
      <c r="B14" s="61" t="s">
        <v>76</v>
      </c>
      <c r="C14" s="62"/>
      <c r="D14" s="63"/>
      <c r="E14" s="63"/>
      <c r="F14" s="63">
        <f>SUM(Table8[[#This Row],[Income to Date]]-Table8[[#This Row],[2019-20 Forecast]])</f>
        <v>0</v>
      </c>
      <c r="G14" s="64"/>
      <c r="H14" s="64"/>
    </row>
    <row r="15" spans="2:8" x14ac:dyDescent="0.3">
      <c r="B15" s="61" t="s">
        <v>77</v>
      </c>
      <c r="C15" s="62"/>
      <c r="D15" s="63"/>
      <c r="E15" s="63"/>
      <c r="F15" s="63">
        <f>SUM(Table8[[#This Row],[Income to Date]]-Table8[[#This Row],[2019-20 Forecast]])</f>
        <v>0</v>
      </c>
      <c r="G15" s="64"/>
      <c r="H15" s="64"/>
    </row>
    <row r="16" spans="2:8" x14ac:dyDescent="0.3">
      <c r="B16" s="61" t="s">
        <v>73</v>
      </c>
      <c r="C16" s="62"/>
      <c r="D16" s="63"/>
      <c r="E16" s="63"/>
      <c r="F16" s="63">
        <f>SUM(Table8[[#This Row],[Income to Date]]-Table8[[#This Row],[2019-20 Forecast]])</f>
        <v>0</v>
      </c>
      <c r="G16" s="64"/>
      <c r="H16" s="64"/>
    </row>
    <row r="17" spans="2:8" x14ac:dyDescent="0.3">
      <c r="B17" s="61" t="s">
        <v>68</v>
      </c>
      <c r="C17" s="62"/>
      <c r="D17" s="63"/>
      <c r="E17" s="63"/>
      <c r="F17" s="63">
        <f>SUM(Table8[[#This Row],[Income to Date]]-Table8[[#This Row],[2019-20 Forecast]])</f>
        <v>0</v>
      </c>
      <c r="G17" s="64"/>
      <c r="H17" s="64"/>
    </row>
    <row r="18" spans="2:8" x14ac:dyDescent="0.3">
      <c r="B18" s="61" t="s">
        <v>70</v>
      </c>
      <c r="C18" s="62"/>
      <c r="D18" s="63"/>
      <c r="E18" s="63"/>
      <c r="F18" s="63">
        <f>SUM(Table8[[#This Row],[Income to Date]]-Table8[[#This Row],[2019-20 Forecast]])</f>
        <v>0</v>
      </c>
      <c r="G18" s="64"/>
      <c r="H18" s="64"/>
    </row>
    <row r="19" spans="2:8" x14ac:dyDescent="0.3">
      <c r="B19" s="61" t="s">
        <v>69</v>
      </c>
      <c r="C19" s="62"/>
      <c r="D19" s="63"/>
      <c r="E19" s="63"/>
      <c r="F19" s="63">
        <f>SUM(Table8[[#This Row],[Income to Date]]-Table8[[#This Row],[2019-20 Forecast]])</f>
        <v>0</v>
      </c>
      <c r="G19" s="64"/>
      <c r="H19" s="64"/>
    </row>
    <row r="20" spans="2:8" x14ac:dyDescent="0.3">
      <c r="B20" s="61" t="s">
        <v>67</v>
      </c>
      <c r="C20" s="62"/>
      <c r="D20" s="63"/>
      <c r="E20" s="63"/>
      <c r="F20" s="63">
        <f>SUM(Table8[[#This Row],[Income to Date]]-Table8[[#This Row],[2019-20 Forecast]])</f>
        <v>0</v>
      </c>
      <c r="G20" s="64"/>
      <c r="H20" s="64"/>
    </row>
    <row r="21" spans="2:8" x14ac:dyDescent="0.3">
      <c r="B21" s="61" t="s">
        <v>10</v>
      </c>
      <c r="C21" s="62"/>
      <c r="D21" s="63"/>
      <c r="E21" s="63"/>
      <c r="F21" s="63">
        <f>SUM(Table8[[#This Row],[Income to Date]]-Table8[[#This Row],[2019-20 Forecast]])</f>
        <v>0</v>
      </c>
      <c r="G21" s="64"/>
      <c r="H21" s="64"/>
    </row>
    <row r="22" spans="2:8" x14ac:dyDescent="0.3">
      <c r="B22" s="61" t="s">
        <v>11</v>
      </c>
      <c r="C22" s="62"/>
      <c r="D22" s="63"/>
      <c r="E22" s="63"/>
      <c r="F22" s="63">
        <f>SUM(Table8[[#This Row],[Income to Date]]-Table8[[#This Row],[2019-20 Forecast]])</f>
        <v>0</v>
      </c>
      <c r="G22" s="64"/>
      <c r="H22" s="64"/>
    </row>
    <row r="23" spans="2:8" x14ac:dyDescent="0.3">
      <c r="B23" s="61" t="s">
        <v>11</v>
      </c>
      <c r="C23" s="62"/>
      <c r="D23" s="63"/>
      <c r="E23" s="63"/>
      <c r="F23" s="63">
        <f>SUM(Table8[[#This Row],[Income to Date]]-Table8[[#This Row],[2019-20 Forecast]])</f>
        <v>0</v>
      </c>
      <c r="G23" s="64"/>
      <c r="H23" s="64"/>
    </row>
    <row r="24" spans="2:8" x14ac:dyDescent="0.3">
      <c r="B24" s="61" t="s">
        <v>11</v>
      </c>
      <c r="C24" s="62"/>
      <c r="D24" s="63"/>
      <c r="E24" s="63"/>
      <c r="F24" s="63">
        <f>SUM(Table8[[#This Row],[Income to Date]]-Table8[[#This Row],[2019-20 Forecast]])</f>
        <v>0</v>
      </c>
      <c r="G24" s="64"/>
      <c r="H24" s="64"/>
    </row>
    <row r="25" spans="2:8" x14ac:dyDescent="0.3">
      <c r="B25" s="61" t="s">
        <v>11</v>
      </c>
      <c r="C25" s="62"/>
      <c r="D25" s="63"/>
      <c r="E25" s="63"/>
      <c r="F25" s="63">
        <f>SUM(Table8[[#This Row],[Income to Date]]-Table8[[#This Row],[2019-20 Forecast]])</f>
        <v>0</v>
      </c>
      <c r="G25" s="64"/>
      <c r="H25" s="64"/>
    </row>
    <row r="26" spans="2:8" x14ac:dyDescent="0.3">
      <c r="B26" s="65" t="s">
        <v>9</v>
      </c>
      <c r="C26" s="62"/>
      <c r="D26" s="96">
        <f>SUM(D7:D25)</f>
        <v>0</v>
      </c>
      <c r="E26" s="96">
        <f>SUM(E7:E25)</f>
        <v>0</v>
      </c>
      <c r="F26" s="63">
        <f>SUM(Table8[[#This Row],[Income to Date]]-Table8[[#This Row],[2019-20 Forecast]])</f>
        <v>0</v>
      </c>
      <c r="G26" s="66"/>
      <c r="H26" s="66"/>
    </row>
    <row r="27" spans="2:8" ht="16.2" thickBot="1" x14ac:dyDescent="0.35">
      <c r="B27" s="43"/>
      <c r="C27" s="44"/>
      <c r="D27" s="45"/>
      <c r="E27" s="45"/>
      <c r="F27" s="45"/>
      <c r="G27" s="46"/>
    </row>
    <row r="28" spans="2:8" ht="31.2" x14ac:dyDescent="0.3">
      <c r="B28" s="40" t="s">
        <v>8</v>
      </c>
      <c r="C28" s="97" t="s">
        <v>148</v>
      </c>
      <c r="D28" s="47" t="s">
        <v>130</v>
      </c>
      <c r="E28" s="47" t="s">
        <v>193</v>
      </c>
      <c r="F28" s="47" t="s">
        <v>194</v>
      </c>
      <c r="G28" s="47" t="s">
        <v>149</v>
      </c>
      <c r="H28" s="47" t="s">
        <v>160</v>
      </c>
    </row>
    <row r="29" spans="2:8" x14ac:dyDescent="0.3">
      <c r="B29" s="67" t="s">
        <v>75</v>
      </c>
      <c r="C29" s="63"/>
      <c r="D29" s="63"/>
      <c r="E29" s="63"/>
      <c r="F29" s="63">
        <f>SUM(D29-E29)</f>
        <v>0</v>
      </c>
      <c r="G29" s="64"/>
      <c r="H29" s="64"/>
    </row>
    <row r="30" spans="2:8" x14ac:dyDescent="0.3">
      <c r="B30" s="67" t="s">
        <v>83</v>
      </c>
      <c r="C30" s="63"/>
      <c r="D30" s="63"/>
      <c r="E30" s="63"/>
      <c r="F30" s="63">
        <f t="shared" ref="F30:F40" si="0">SUM(D30-E30)</f>
        <v>0</v>
      </c>
      <c r="G30" s="64"/>
      <c r="H30" s="64"/>
    </row>
    <row r="31" spans="2:8" x14ac:dyDescent="0.3">
      <c r="B31" s="67" t="s">
        <v>74</v>
      </c>
      <c r="C31" s="63"/>
      <c r="D31" s="63"/>
      <c r="E31" s="63"/>
      <c r="F31" s="63">
        <f t="shared" si="0"/>
        <v>0</v>
      </c>
      <c r="G31" s="64"/>
      <c r="H31" s="64"/>
    </row>
    <row r="32" spans="2:8" x14ac:dyDescent="0.3">
      <c r="B32" s="67" t="s">
        <v>78</v>
      </c>
      <c r="C32" s="63"/>
      <c r="D32" s="63"/>
      <c r="E32" s="63"/>
      <c r="F32" s="63">
        <f t="shared" si="0"/>
        <v>0</v>
      </c>
      <c r="G32" s="64"/>
      <c r="H32" s="64"/>
    </row>
    <row r="33" spans="2:8" x14ac:dyDescent="0.3">
      <c r="B33" s="67" t="s">
        <v>7</v>
      </c>
      <c r="C33" s="63"/>
      <c r="D33" s="63"/>
      <c r="E33" s="63"/>
      <c r="F33" s="63">
        <f t="shared" si="0"/>
        <v>0</v>
      </c>
      <c r="G33" s="64"/>
      <c r="H33" s="64"/>
    </row>
    <row r="34" spans="2:8" x14ac:dyDescent="0.3">
      <c r="B34" s="67" t="s">
        <v>81</v>
      </c>
      <c r="C34" s="63"/>
      <c r="D34" s="63"/>
      <c r="E34" s="63"/>
      <c r="F34" s="63">
        <f t="shared" si="0"/>
        <v>0</v>
      </c>
      <c r="G34" s="64"/>
      <c r="H34" s="64"/>
    </row>
    <row r="35" spans="2:8" x14ac:dyDescent="0.3">
      <c r="B35" s="67" t="s">
        <v>154</v>
      </c>
      <c r="C35" s="63"/>
      <c r="D35" s="63"/>
      <c r="E35" s="63"/>
      <c r="F35" s="63">
        <f t="shared" si="0"/>
        <v>0</v>
      </c>
      <c r="G35" s="64"/>
      <c r="H35" s="64"/>
    </row>
    <row r="36" spans="2:8" x14ac:dyDescent="0.3">
      <c r="B36" s="67" t="s">
        <v>155</v>
      </c>
      <c r="C36" s="63"/>
      <c r="D36" s="63"/>
      <c r="E36" s="63"/>
      <c r="F36" s="63">
        <f t="shared" si="0"/>
        <v>0</v>
      </c>
      <c r="G36" s="64"/>
      <c r="H36" s="64"/>
    </row>
    <row r="37" spans="2:8" x14ac:dyDescent="0.3">
      <c r="B37" s="67" t="s">
        <v>82</v>
      </c>
      <c r="C37" s="63"/>
      <c r="D37" s="63"/>
      <c r="E37" s="63"/>
      <c r="F37" s="63">
        <f t="shared" si="0"/>
        <v>0</v>
      </c>
      <c r="G37" s="64"/>
      <c r="H37" s="64"/>
    </row>
    <row r="38" spans="2:8" x14ac:dyDescent="0.3">
      <c r="B38" s="67" t="s">
        <v>84</v>
      </c>
      <c r="C38" s="63"/>
      <c r="D38" s="63"/>
      <c r="E38" s="63"/>
      <c r="F38" s="63">
        <f t="shared" si="0"/>
        <v>0</v>
      </c>
      <c r="G38" s="64"/>
      <c r="H38" s="64"/>
    </row>
    <row r="39" spans="2:8" x14ac:dyDescent="0.3">
      <c r="B39" s="67" t="s">
        <v>192</v>
      </c>
      <c r="C39" s="63"/>
      <c r="D39" s="63"/>
      <c r="E39" s="63"/>
      <c r="F39" s="63">
        <f t="shared" si="0"/>
        <v>0</v>
      </c>
      <c r="G39" s="64"/>
      <c r="H39" s="64"/>
    </row>
    <row r="40" spans="2:8" x14ac:dyDescent="0.3">
      <c r="B40" s="67" t="s">
        <v>79</v>
      </c>
      <c r="C40" s="63"/>
      <c r="D40" s="63"/>
      <c r="E40" s="63"/>
      <c r="F40" s="63">
        <f t="shared" si="0"/>
        <v>0</v>
      </c>
      <c r="G40" s="64"/>
      <c r="H40" s="64"/>
    </row>
    <row r="41" spans="2:8" x14ac:dyDescent="0.3">
      <c r="B41" s="68" t="s">
        <v>72</v>
      </c>
      <c r="C41" s="63"/>
      <c r="D41" s="63"/>
      <c r="E41" s="63"/>
      <c r="F41" s="63">
        <f t="shared" ref="F41:F53" si="1">SUM(D41-E41)</f>
        <v>0</v>
      </c>
      <c r="G41" s="64"/>
      <c r="H41" s="64"/>
    </row>
    <row r="42" spans="2:8" x14ac:dyDescent="0.3">
      <c r="B42" s="67" t="s">
        <v>119</v>
      </c>
      <c r="C42" s="63"/>
      <c r="D42" s="63"/>
      <c r="E42" s="63"/>
      <c r="F42" s="63">
        <f t="shared" si="1"/>
        <v>0</v>
      </c>
      <c r="G42" s="64"/>
      <c r="H42" s="64"/>
    </row>
    <row r="43" spans="2:8" x14ac:dyDescent="0.3">
      <c r="B43" s="67" t="s">
        <v>85</v>
      </c>
      <c r="C43" s="63"/>
      <c r="D43" s="63"/>
      <c r="E43" s="63"/>
      <c r="F43" s="63">
        <f t="shared" si="1"/>
        <v>0</v>
      </c>
      <c r="G43" s="64"/>
      <c r="H43" s="64"/>
    </row>
    <row r="44" spans="2:8" x14ac:dyDescent="0.3">
      <c r="B44" s="67" t="s">
        <v>80</v>
      </c>
      <c r="C44" s="63"/>
      <c r="D44" s="63"/>
      <c r="E44" s="63"/>
      <c r="F44" s="63">
        <f t="shared" si="1"/>
        <v>0</v>
      </c>
      <c r="G44" s="64"/>
      <c r="H44" s="64"/>
    </row>
    <row r="45" spans="2:8" x14ac:dyDescent="0.3">
      <c r="B45" s="67" t="s">
        <v>6</v>
      </c>
      <c r="C45" s="63"/>
      <c r="D45" s="63"/>
      <c r="E45" s="63"/>
      <c r="F45" s="63">
        <f t="shared" si="1"/>
        <v>0</v>
      </c>
      <c r="G45" s="64"/>
      <c r="H45" s="64"/>
    </row>
    <row r="46" spans="2:8" x14ac:dyDescent="0.3">
      <c r="B46" s="67" t="s">
        <v>87</v>
      </c>
      <c r="C46" s="63"/>
      <c r="D46" s="63"/>
      <c r="E46" s="63"/>
      <c r="F46" s="63">
        <f t="shared" si="1"/>
        <v>0</v>
      </c>
      <c r="G46" s="64"/>
      <c r="H46" s="64"/>
    </row>
    <row r="47" spans="2:8" x14ac:dyDescent="0.3">
      <c r="B47" s="67" t="s">
        <v>132</v>
      </c>
      <c r="C47" s="63"/>
      <c r="D47" s="63"/>
      <c r="E47" s="63"/>
      <c r="F47" s="63">
        <f t="shared" si="1"/>
        <v>0</v>
      </c>
      <c r="G47" s="64"/>
      <c r="H47" s="64"/>
    </row>
    <row r="48" spans="2:8" x14ac:dyDescent="0.3">
      <c r="B48" s="67" t="s">
        <v>140</v>
      </c>
      <c r="C48" s="63"/>
      <c r="D48" s="63"/>
      <c r="E48" s="63"/>
      <c r="F48" s="63">
        <f t="shared" si="1"/>
        <v>0</v>
      </c>
      <c r="G48" s="64"/>
      <c r="H48" s="64"/>
    </row>
    <row r="49" spans="2:8" x14ac:dyDescent="0.3">
      <c r="B49" s="67" t="s">
        <v>141</v>
      </c>
      <c r="C49" s="63"/>
      <c r="D49" s="63"/>
      <c r="E49" s="63"/>
      <c r="F49" s="63">
        <f t="shared" si="1"/>
        <v>0</v>
      </c>
      <c r="G49" s="64"/>
      <c r="H49" s="64"/>
    </row>
    <row r="50" spans="2:8" x14ac:dyDescent="0.3">
      <c r="B50" s="61" t="s">
        <v>146</v>
      </c>
      <c r="C50" s="63"/>
      <c r="D50" s="63"/>
      <c r="E50" s="63"/>
      <c r="F50" s="63">
        <f t="shared" si="1"/>
        <v>0</v>
      </c>
      <c r="G50" s="64"/>
      <c r="H50" s="64"/>
    </row>
    <row r="51" spans="2:8" x14ac:dyDescent="0.3">
      <c r="B51" s="67" t="s">
        <v>86</v>
      </c>
      <c r="C51" s="63"/>
      <c r="D51" s="63"/>
      <c r="E51" s="63"/>
      <c r="F51" s="63">
        <f t="shared" si="1"/>
        <v>0</v>
      </c>
      <c r="G51" s="64"/>
      <c r="H51" s="64"/>
    </row>
    <row r="52" spans="2:8" x14ac:dyDescent="0.3">
      <c r="B52" s="61" t="s">
        <v>86</v>
      </c>
      <c r="C52" s="63"/>
      <c r="D52" s="63"/>
      <c r="E52" s="63"/>
      <c r="F52" s="63">
        <f t="shared" si="1"/>
        <v>0</v>
      </c>
      <c r="G52" s="64"/>
      <c r="H52" s="64"/>
    </row>
    <row r="53" spans="2:8" x14ac:dyDescent="0.3">
      <c r="B53" s="65" t="s">
        <v>5</v>
      </c>
      <c r="C53" s="63"/>
      <c r="D53" s="96">
        <f>SUM(D29:D52)</f>
        <v>0</v>
      </c>
      <c r="E53" s="96">
        <f>SUM(E29:E52)</f>
        <v>0</v>
      </c>
      <c r="F53" s="63">
        <f t="shared" si="1"/>
        <v>0</v>
      </c>
      <c r="G53" s="64"/>
      <c r="H53" s="64"/>
    </row>
    <row r="54" spans="2:8" x14ac:dyDescent="0.3">
      <c r="B54" s="20"/>
      <c r="C54" s="20"/>
      <c r="D54" s="20"/>
      <c r="E54" s="20"/>
      <c r="F54" s="20"/>
      <c r="G54" s="20"/>
      <c r="H54" s="20"/>
    </row>
    <row r="55" spans="2:8" x14ac:dyDescent="0.3">
      <c r="B55" s="48" t="s">
        <v>147</v>
      </c>
      <c r="C55" s="69">
        <v>0</v>
      </c>
      <c r="D55" s="20"/>
      <c r="E55" s="20"/>
      <c r="F55" s="20"/>
      <c r="G55" s="20"/>
      <c r="H55" s="20"/>
    </row>
    <row r="56" spans="2:8" x14ac:dyDescent="0.3">
      <c r="B56" s="48" t="s">
        <v>135</v>
      </c>
      <c r="C56" s="69">
        <v>0</v>
      </c>
      <c r="D56" s="20"/>
      <c r="E56" s="20"/>
      <c r="F56" s="20"/>
      <c r="G56" s="20"/>
      <c r="H56" s="20"/>
    </row>
    <row r="57" spans="2:8" ht="16.2" thickBot="1" x14ac:dyDescent="0.35">
      <c r="B57" s="48"/>
      <c r="C57" s="95">
        <f>SUM(C55,C56)</f>
        <v>0</v>
      </c>
      <c r="D57" s="20"/>
      <c r="E57" s="20"/>
      <c r="F57" s="20"/>
      <c r="G57" s="20"/>
      <c r="H57" s="20"/>
    </row>
    <row r="58" spans="2:8" x14ac:dyDescent="0.3">
      <c r="B58" s="20"/>
      <c r="C58" s="20"/>
      <c r="D58" s="20"/>
      <c r="E58" s="20"/>
      <c r="F58" s="20"/>
      <c r="G58" s="20"/>
      <c r="H58" s="20"/>
    </row>
    <row r="59" spans="2:8" x14ac:dyDescent="0.3">
      <c r="B59" s="20"/>
      <c r="C59" s="20"/>
      <c r="D59" s="20"/>
      <c r="E59" s="20"/>
      <c r="F59" s="20"/>
      <c r="G59" s="20"/>
      <c r="H59" s="20"/>
    </row>
    <row r="60" spans="2:8" x14ac:dyDescent="0.3">
      <c r="B60" s="48" t="s">
        <v>142</v>
      </c>
      <c r="C60" s="20"/>
      <c r="D60" s="20"/>
      <c r="E60" s="20"/>
      <c r="F60" s="20"/>
      <c r="G60" s="20"/>
      <c r="H60" s="20"/>
    </row>
    <row r="61" spans="2:8" x14ac:dyDescent="0.3">
      <c r="B61" s="20" t="s">
        <v>143</v>
      </c>
      <c r="C61" s="49">
        <f>SUM(D26)</f>
        <v>0</v>
      </c>
      <c r="D61" s="20" t="s">
        <v>144</v>
      </c>
      <c r="F61" s="50">
        <f>SUM(E26)</f>
        <v>0</v>
      </c>
      <c r="G61" s="20"/>
      <c r="H61" s="20"/>
    </row>
    <row r="62" spans="2:8" x14ac:dyDescent="0.3">
      <c r="B62" s="20" t="s">
        <v>145</v>
      </c>
      <c r="C62" s="49">
        <f>SUM(D53)</f>
        <v>0</v>
      </c>
      <c r="D62" s="118" t="s">
        <v>151</v>
      </c>
      <c r="E62" s="118"/>
      <c r="F62" s="50">
        <f>SUM(E53)</f>
        <v>0</v>
      </c>
      <c r="G62" s="20"/>
      <c r="H62" s="20"/>
    </row>
    <row r="63" spans="2:8" x14ac:dyDescent="0.3">
      <c r="B63" s="20" t="s">
        <v>133</v>
      </c>
      <c r="C63" s="49">
        <f>SUM(C61-C62)</f>
        <v>0</v>
      </c>
      <c r="D63" s="20" t="s">
        <v>152</v>
      </c>
      <c r="F63" s="21">
        <f>SUM(F61-F62)</f>
        <v>0</v>
      </c>
      <c r="G63" s="20"/>
      <c r="H63" s="20"/>
    </row>
    <row r="64" spans="2:8" x14ac:dyDescent="0.3">
      <c r="B64" s="20"/>
      <c r="C64" s="20"/>
      <c r="D64" s="20"/>
      <c r="E64" s="20"/>
      <c r="F64" s="20"/>
      <c r="G64" s="20"/>
      <c r="H64" s="20"/>
    </row>
    <row r="65" spans="2:8" x14ac:dyDescent="0.3">
      <c r="B65" s="20"/>
      <c r="C65" s="40" t="s">
        <v>134</v>
      </c>
      <c r="D65" s="51">
        <f>SUM(C57,F63)</f>
        <v>0</v>
      </c>
      <c r="E65" s="20"/>
      <c r="F65" s="20"/>
      <c r="G65" s="20"/>
      <c r="H65" s="20"/>
    </row>
    <row r="66" spans="2:8" x14ac:dyDescent="0.3">
      <c r="B66" s="20"/>
      <c r="C66" s="20"/>
      <c r="D66" s="20"/>
      <c r="E66" s="20"/>
      <c r="F66" s="20"/>
      <c r="G66" s="20"/>
      <c r="H66" s="20"/>
    </row>
    <row r="67" spans="2:8" x14ac:dyDescent="0.3">
      <c r="B67" s="20"/>
      <c r="C67" s="20"/>
      <c r="D67" s="20"/>
      <c r="E67" s="20"/>
      <c r="F67" s="20"/>
      <c r="G67" s="20"/>
      <c r="H67" s="20"/>
    </row>
    <row r="68" spans="2:8" ht="15.75" customHeight="1" x14ac:dyDescent="0.3">
      <c r="B68" s="119" t="s">
        <v>162</v>
      </c>
      <c r="C68" s="119"/>
      <c r="D68" s="119"/>
      <c r="E68" s="119"/>
      <c r="F68" s="119"/>
      <c r="G68" s="119"/>
      <c r="H68" s="20"/>
    </row>
    <row r="69" spans="2:8" x14ac:dyDescent="0.3">
      <c r="B69" s="119"/>
      <c r="C69" s="119"/>
      <c r="D69" s="119"/>
      <c r="E69" s="119"/>
      <c r="F69" s="119"/>
      <c r="G69" s="119"/>
      <c r="H69" s="20"/>
    </row>
    <row r="70" spans="2:8" x14ac:dyDescent="0.3">
      <c r="B70" s="119"/>
      <c r="C70" s="119"/>
      <c r="D70" s="119"/>
      <c r="E70" s="119"/>
      <c r="F70" s="119"/>
      <c r="G70" s="119"/>
      <c r="H70" s="20"/>
    </row>
    <row r="71" spans="2:8" x14ac:dyDescent="0.3">
      <c r="B71" s="119"/>
      <c r="C71" s="119"/>
      <c r="D71" s="119"/>
      <c r="E71" s="119"/>
      <c r="F71" s="119"/>
      <c r="G71" s="119"/>
      <c r="H71" s="20"/>
    </row>
    <row r="72" spans="2:8" x14ac:dyDescent="0.3">
      <c r="B72" s="20"/>
      <c r="C72" s="20"/>
      <c r="D72" s="20"/>
      <c r="E72" s="20"/>
      <c r="F72" s="20"/>
      <c r="G72" s="20"/>
      <c r="H72" s="20"/>
    </row>
    <row r="73" spans="2:8" x14ac:dyDescent="0.3">
      <c r="B73" s="20"/>
      <c r="C73" s="20"/>
      <c r="D73" s="20"/>
      <c r="E73" s="20"/>
      <c r="F73" s="20"/>
      <c r="G73" s="20"/>
      <c r="H73" s="20"/>
    </row>
    <row r="74" spans="2:8" x14ac:dyDescent="0.3">
      <c r="B74" s="20"/>
      <c r="C74" s="20"/>
      <c r="D74" s="20"/>
      <c r="E74" s="20"/>
      <c r="F74" s="20"/>
      <c r="G74" s="20"/>
      <c r="H74" s="20"/>
    </row>
    <row r="75" spans="2:8" x14ac:dyDescent="0.3">
      <c r="B75" s="20"/>
      <c r="C75" s="20"/>
      <c r="D75" s="20"/>
      <c r="E75" s="20"/>
      <c r="F75" s="20"/>
      <c r="G75" s="20"/>
      <c r="H75" s="20"/>
    </row>
    <row r="76" spans="2:8" x14ac:dyDescent="0.3">
      <c r="B76" s="20"/>
      <c r="C76" s="20"/>
      <c r="D76" s="20"/>
      <c r="E76" s="20"/>
      <c r="F76" s="20"/>
      <c r="G76" s="20"/>
      <c r="H76" s="20"/>
    </row>
    <row r="77" spans="2:8" x14ac:dyDescent="0.3">
      <c r="B77" s="20"/>
      <c r="C77" s="20"/>
      <c r="D77" s="20"/>
      <c r="E77" s="20"/>
      <c r="F77" s="20"/>
      <c r="G77" s="20"/>
      <c r="H77" s="20"/>
    </row>
    <row r="78" spans="2:8" x14ac:dyDescent="0.3">
      <c r="B78" s="20"/>
      <c r="C78" s="20"/>
      <c r="D78" s="20"/>
      <c r="E78" s="20"/>
      <c r="F78" s="20"/>
      <c r="G78" s="20"/>
      <c r="H78" s="20"/>
    </row>
    <row r="79" spans="2:8" x14ac:dyDescent="0.3">
      <c r="B79" s="20"/>
      <c r="C79" s="20"/>
      <c r="D79" s="20"/>
      <c r="E79" s="20"/>
      <c r="F79" s="20"/>
      <c r="G79" s="20"/>
      <c r="H79" s="20"/>
    </row>
    <row r="80" spans="2:8" x14ac:dyDescent="0.3">
      <c r="B80" s="20"/>
      <c r="C80" s="20"/>
      <c r="D80" s="20"/>
      <c r="E80" s="20"/>
      <c r="F80" s="20"/>
      <c r="G80" s="20"/>
      <c r="H80" s="20"/>
    </row>
    <row r="81" spans="2:8" x14ac:dyDescent="0.3">
      <c r="B81" s="20"/>
      <c r="C81" s="20"/>
      <c r="D81" s="20"/>
      <c r="E81" s="20"/>
      <c r="F81" s="20"/>
      <c r="G81" s="20"/>
      <c r="H81" s="20"/>
    </row>
    <row r="82" spans="2:8" x14ac:dyDescent="0.3">
      <c r="B82" s="20"/>
      <c r="C82" s="20"/>
      <c r="D82" s="20"/>
      <c r="E82" s="20"/>
      <c r="F82" s="20"/>
      <c r="G82" s="20"/>
      <c r="H82" s="20"/>
    </row>
    <row r="83" spans="2:8" x14ac:dyDescent="0.3">
      <c r="B83" s="20"/>
      <c r="C83" s="20"/>
      <c r="D83" s="20"/>
      <c r="E83" s="20"/>
      <c r="F83" s="20"/>
      <c r="G83" s="20"/>
      <c r="H83" s="20"/>
    </row>
    <row r="84" spans="2:8" x14ac:dyDescent="0.3">
      <c r="B84" s="20"/>
      <c r="C84" s="20"/>
      <c r="D84" s="20"/>
      <c r="E84" s="20"/>
      <c r="F84" s="20"/>
      <c r="G84" s="20"/>
      <c r="H84" s="20"/>
    </row>
    <row r="85" spans="2:8" x14ac:dyDescent="0.3">
      <c r="B85" s="20"/>
      <c r="C85" s="20"/>
      <c r="D85" s="20"/>
      <c r="E85" s="20"/>
      <c r="F85" s="20"/>
      <c r="G85" s="20"/>
      <c r="H85" s="20"/>
    </row>
    <row r="86" spans="2:8" x14ac:dyDescent="0.3">
      <c r="B86" s="20"/>
      <c r="C86" s="20"/>
      <c r="D86" s="20"/>
      <c r="E86" s="20"/>
      <c r="F86" s="20"/>
      <c r="G86" s="20"/>
      <c r="H86" s="20"/>
    </row>
    <row r="87" spans="2:8" x14ac:dyDescent="0.3">
      <c r="B87" s="20"/>
      <c r="C87" s="20"/>
      <c r="D87" s="20"/>
      <c r="E87" s="20"/>
      <c r="F87" s="20"/>
      <c r="G87" s="20"/>
      <c r="H87" s="20"/>
    </row>
    <row r="88" spans="2:8" x14ac:dyDescent="0.3">
      <c r="B88" s="20"/>
      <c r="C88" s="20"/>
      <c r="D88" s="20"/>
      <c r="E88" s="20"/>
      <c r="F88" s="20"/>
      <c r="G88" s="20"/>
      <c r="H88" s="20"/>
    </row>
    <row r="89" spans="2:8" x14ac:dyDescent="0.3">
      <c r="B89" s="20"/>
      <c r="C89" s="20"/>
      <c r="D89" s="20"/>
      <c r="E89" s="20"/>
      <c r="F89" s="20"/>
      <c r="G89" s="20"/>
      <c r="H89" s="20"/>
    </row>
    <row r="90" spans="2:8" x14ac:dyDescent="0.3">
      <c r="B90" s="20"/>
      <c r="C90" s="20"/>
      <c r="D90" s="20"/>
      <c r="E90" s="20"/>
      <c r="F90" s="20"/>
      <c r="G90" s="20"/>
      <c r="H90" s="20"/>
    </row>
    <row r="91" spans="2:8" x14ac:dyDescent="0.3">
      <c r="B91" s="20"/>
      <c r="C91" s="20"/>
      <c r="D91" s="20"/>
      <c r="E91" s="20"/>
      <c r="F91" s="20"/>
      <c r="G91" s="20"/>
      <c r="H91" s="20"/>
    </row>
    <row r="92" spans="2:8" x14ac:dyDescent="0.3">
      <c r="B92" s="20"/>
      <c r="C92" s="20"/>
      <c r="D92" s="20"/>
      <c r="E92" s="20"/>
      <c r="F92" s="20"/>
      <c r="G92" s="20"/>
      <c r="H92" s="20"/>
    </row>
    <row r="93" spans="2:8" x14ac:dyDescent="0.3">
      <c r="B93" s="20"/>
      <c r="C93" s="20"/>
      <c r="D93" s="20"/>
      <c r="E93" s="20"/>
      <c r="F93" s="20"/>
      <c r="G93" s="20"/>
      <c r="H93" s="20"/>
    </row>
    <row r="94" spans="2:8" x14ac:dyDescent="0.3">
      <c r="B94" s="20"/>
      <c r="C94" s="20"/>
      <c r="D94" s="20"/>
      <c r="E94" s="20"/>
      <c r="F94" s="20"/>
      <c r="G94" s="20"/>
      <c r="H94" s="20"/>
    </row>
    <row r="95" spans="2:8" x14ac:dyDescent="0.3">
      <c r="B95" s="20"/>
      <c r="C95" s="20"/>
      <c r="D95" s="20"/>
      <c r="E95" s="20"/>
      <c r="F95" s="20"/>
      <c r="G95" s="20"/>
      <c r="H95" s="20"/>
    </row>
    <row r="96" spans="2:8" x14ac:dyDescent="0.3">
      <c r="B96" s="20"/>
      <c r="C96" s="20"/>
      <c r="D96" s="20"/>
      <c r="E96" s="20"/>
      <c r="F96" s="20"/>
      <c r="G96" s="20"/>
      <c r="H96" s="20"/>
    </row>
    <row r="97" spans="2:8" x14ac:dyDescent="0.3">
      <c r="B97" s="20"/>
      <c r="C97" s="20"/>
      <c r="D97" s="20"/>
      <c r="E97" s="20"/>
      <c r="F97" s="20"/>
      <c r="G97" s="20"/>
      <c r="H97" s="20"/>
    </row>
    <row r="98" spans="2:8" x14ac:dyDescent="0.3">
      <c r="B98" s="20"/>
      <c r="C98" s="20"/>
      <c r="D98" s="20"/>
      <c r="E98" s="20"/>
      <c r="F98" s="20"/>
      <c r="G98" s="20"/>
      <c r="H98" s="20"/>
    </row>
    <row r="99" spans="2:8" x14ac:dyDescent="0.3">
      <c r="B99" s="20"/>
      <c r="C99" s="20"/>
      <c r="D99" s="20"/>
      <c r="E99" s="20"/>
      <c r="F99" s="20"/>
      <c r="G99" s="20"/>
      <c r="H99" s="20"/>
    </row>
    <row r="100" spans="2:8" x14ac:dyDescent="0.3">
      <c r="B100" s="20"/>
      <c r="C100" s="20"/>
      <c r="D100" s="20"/>
      <c r="E100" s="20"/>
      <c r="F100" s="20"/>
      <c r="G100" s="20"/>
      <c r="H100" s="20"/>
    </row>
    <row r="101" spans="2:8" x14ac:dyDescent="0.3">
      <c r="B101" s="20"/>
      <c r="C101" s="20"/>
      <c r="D101" s="20"/>
      <c r="E101" s="20"/>
      <c r="F101" s="20"/>
      <c r="G101" s="20"/>
      <c r="H101" s="20"/>
    </row>
    <row r="102" spans="2:8" x14ac:dyDescent="0.3">
      <c r="B102" s="20"/>
      <c r="C102" s="20"/>
      <c r="D102" s="20"/>
      <c r="E102" s="20"/>
      <c r="F102" s="20"/>
      <c r="G102" s="20"/>
      <c r="H102" s="20"/>
    </row>
    <row r="103" spans="2:8" x14ac:dyDescent="0.3">
      <c r="B103" s="20"/>
      <c r="C103" s="20"/>
      <c r="D103" s="20"/>
      <c r="E103" s="20"/>
      <c r="F103" s="20"/>
      <c r="G103" s="20"/>
      <c r="H103" s="20"/>
    </row>
    <row r="104" spans="2:8" x14ac:dyDescent="0.3">
      <c r="B104" s="20"/>
      <c r="C104" s="20"/>
      <c r="D104" s="20"/>
      <c r="E104" s="20"/>
      <c r="F104" s="20"/>
      <c r="G104" s="20"/>
      <c r="H104" s="20"/>
    </row>
    <row r="105" spans="2:8" x14ac:dyDescent="0.3">
      <c r="B105" s="20"/>
      <c r="C105" s="20"/>
      <c r="D105" s="20"/>
      <c r="E105" s="20"/>
      <c r="F105" s="20"/>
      <c r="G105" s="20"/>
      <c r="H105" s="20"/>
    </row>
    <row r="106" spans="2:8" x14ac:dyDescent="0.3">
      <c r="B106" s="20"/>
      <c r="C106" s="20"/>
      <c r="D106" s="20"/>
      <c r="E106" s="20"/>
      <c r="F106" s="20"/>
      <c r="G106" s="20"/>
      <c r="H106" s="20"/>
    </row>
    <row r="107" spans="2:8" x14ac:dyDescent="0.3">
      <c r="B107" s="20"/>
      <c r="C107" s="20"/>
      <c r="D107" s="20"/>
      <c r="E107" s="20"/>
      <c r="F107" s="20"/>
      <c r="G107" s="20"/>
      <c r="H107" s="20"/>
    </row>
    <row r="108" spans="2:8" x14ac:dyDescent="0.3">
      <c r="B108" s="20"/>
      <c r="C108" s="20"/>
      <c r="D108" s="20"/>
      <c r="E108" s="20"/>
      <c r="F108" s="20"/>
      <c r="G108" s="20"/>
      <c r="H108" s="20"/>
    </row>
    <row r="109" spans="2:8" x14ac:dyDescent="0.3">
      <c r="B109" s="20"/>
      <c r="C109" s="20"/>
      <c r="D109" s="20"/>
      <c r="E109" s="20"/>
      <c r="F109" s="20"/>
      <c r="G109" s="20"/>
      <c r="H109" s="20"/>
    </row>
    <row r="110" spans="2:8" x14ac:dyDescent="0.3">
      <c r="B110" s="20"/>
      <c r="C110" s="20"/>
      <c r="D110" s="20"/>
      <c r="E110" s="20"/>
      <c r="F110" s="20"/>
      <c r="G110" s="20"/>
      <c r="H110" s="20"/>
    </row>
    <row r="111" spans="2:8" x14ac:dyDescent="0.3">
      <c r="B111" s="20"/>
      <c r="C111" s="20"/>
      <c r="D111" s="20"/>
      <c r="E111" s="20"/>
      <c r="F111" s="20"/>
      <c r="G111" s="20"/>
      <c r="H111" s="20"/>
    </row>
    <row r="112" spans="2:8" x14ac:dyDescent="0.3">
      <c r="B112" s="20"/>
      <c r="C112" s="20"/>
      <c r="D112" s="20"/>
      <c r="E112" s="20"/>
      <c r="F112" s="20"/>
      <c r="G112" s="20"/>
      <c r="H112" s="20"/>
    </row>
    <row r="113" spans="2:8" x14ac:dyDescent="0.3">
      <c r="B113" s="20"/>
      <c r="C113" s="20"/>
      <c r="D113" s="20"/>
      <c r="E113" s="20"/>
      <c r="F113" s="20"/>
      <c r="G113" s="20"/>
      <c r="H113" s="20"/>
    </row>
    <row r="114" spans="2:8" x14ac:dyDescent="0.3">
      <c r="B114" s="20"/>
      <c r="C114" s="20"/>
      <c r="D114" s="20"/>
      <c r="E114" s="20"/>
      <c r="F114" s="20"/>
      <c r="G114" s="20"/>
      <c r="H114" s="20"/>
    </row>
    <row r="115" spans="2:8" x14ac:dyDescent="0.3">
      <c r="B115" s="20"/>
      <c r="C115" s="20"/>
      <c r="D115" s="20"/>
      <c r="E115" s="20"/>
      <c r="F115" s="20"/>
      <c r="G115" s="20"/>
      <c r="H115" s="20"/>
    </row>
    <row r="116" spans="2:8" x14ac:dyDescent="0.3">
      <c r="B116" s="20"/>
      <c r="C116" s="20"/>
      <c r="D116" s="20"/>
      <c r="E116" s="20"/>
      <c r="F116" s="20"/>
      <c r="G116" s="20"/>
      <c r="H116" s="20"/>
    </row>
    <row r="117" spans="2:8" x14ac:dyDescent="0.3">
      <c r="B117" s="20"/>
      <c r="C117" s="20"/>
      <c r="D117" s="20"/>
      <c r="E117" s="20"/>
      <c r="F117" s="20"/>
      <c r="G117" s="20"/>
      <c r="H117" s="20"/>
    </row>
    <row r="118" spans="2:8" x14ac:dyDescent="0.3">
      <c r="B118" s="20"/>
      <c r="C118" s="20"/>
      <c r="D118" s="20"/>
      <c r="E118" s="20"/>
      <c r="F118" s="20"/>
      <c r="G118" s="20"/>
      <c r="H118" s="20"/>
    </row>
    <row r="119" spans="2:8" x14ac:dyDescent="0.3">
      <c r="B119" s="20"/>
      <c r="C119" s="20"/>
      <c r="D119" s="20"/>
      <c r="E119" s="20"/>
      <c r="F119" s="20"/>
      <c r="G119" s="20"/>
      <c r="H119" s="20"/>
    </row>
    <row r="120" spans="2:8" x14ac:dyDescent="0.3">
      <c r="B120" s="20"/>
      <c r="C120" s="20"/>
      <c r="D120" s="20"/>
      <c r="E120" s="20"/>
      <c r="F120" s="20"/>
      <c r="G120" s="20"/>
      <c r="H120" s="20"/>
    </row>
    <row r="121" spans="2:8" x14ac:dyDescent="0.3">
      <c r="B121" s="20"/>
      <c r="C121" s="20"/>
      <c r="D121" s="20"/>
      <c r="E121" s="20"/>
      <c r="F121" s="20"/>
      <c r="G121" s="20"/>
      <c r="H121" s="20"/>
    </row>
    <row r="122" spans="2:8" x14ac:dyDescent="0.3">
      <c r="B122" s="20"/>
      <c r="C122" s="20"/>
      <c r="D122" s="20"/>
      <c r="E122" s="20"/>
      <c r="F122" s="20"/>
      <c r="G122" s="20"/>
      <c r="H122" s="20"/>
    </row>
    <row r="123" spans="2:8" x14ac:dyDescent="0.3">
      <c r="B123" s="20"/>
      <c r="C123" s="20"/>
      <c r="D123" s="20"/>
      <c r="E123" s="20"/>
      <c r="F123" s="20"/>
      <c r="G123" s="20"/>
      <c r="H123" s="20"/>
    </row>
    <row r="124" spans="2:8" x14ac:dyDescent="0.3">
      <c r="B124" s="20"/>
      <c r="C124" s="20"/>
      <c r="D124" s="20"/>
      <c r="E124" s="20"/>
      <c r="F124" s="20"/>
      <c r="G124" s="20"/>
      <c r="H124" s="20"/>
    </row>
    <row r="125" spans="2:8" x14ac:dyDescent="0.3">
      <c r="B125" s="20"/>
      <c r="C125" s="20"/>
      <c r="D125" s="20"/>
      <c r="E125" s="20"/>
      <c r="F125" s="20"/>
      <c r="G125" s="20"/>
      <c r="H125" s="20"/>
    </row>
    <row r="126" spans="2:8" x14ac:dyDescent="0.3">
      <c r="B126" s="20"/>
      <c r="C126" s="20"/>
      <c r="D126" s="20"/>
      <c r="E126" s="20"/>
      <c r="F126" s="20"/>
      <c r="G126" s="20"/>
      <c r="H126" s="20"/>
    </row>
    <row r="127" spans="2:8" x14ac:dyDescent="0.3">
      <c r="B127" s="20"/>
      <c r="C127" s="20"/>
      <c r="D127" s="20"/>
      <c r="E127" s="20"/>
      <c r="F127" s="20"/>
      <c r="G127" s="20"/>
      <c r="H127" s="20"/>
    </row>
    <row r="128" spans="2:8" x14ac:dyDescent="0.3">
      <c r="B128" s="20"/>
      <c r="C128" s="20"/>
      <c r="D128" s="20"/>
      <c r="E128" s="20"/>
      <c r="F128" s="20"/>
      <c r="G128" s="20"/>
      <c r="H128" s="20"/>
    </row>
    <row r="129" spans="2:8" x14ac:dyDescent="0.3">
      <c r="B129" s="20"/>
      <c r="C129" s="20"/>
      <c r="D129" s="20"/>
      <c r="E129" s="20"/>
      <c r="F129" s="20"/>
      <c r="G129" s="20"/>
      <c r="H129" s="20"/>
    </row>
    <row r="130" spans="2:8" x14ac:dyDescent="0.3">
      <c r="B130" s="20"/>
      <c r="C130" s="20"/>
      <c r="D130" s="20"/>
      <c r="E130" s="20"/>
      <c r="F130" s="20"/>
      <c r="G130" s="20"/>
      <c r="H130" s="20"/>
    </row>
    <row r="131" spans="2:8" x14ac:dyDescent="0.3">
      <c r="B131" s="20"/>
      <c r="C131" s="20"/>
      <c r="D131" s="20"/>
      <c r="E131" s="20"/>
      <c r="F131" s="20"/>
      <c r="G131" s="20"/>
      <c r="H131" s="20"/>
    </row>
    <row r="132" spans="2:8" x14ac:dyDescent="0.3">
      <c r="B132" s="20"/>
      <c r="C132" s="20"/>
      <c r="D132" s="20"/>
      <c r="E132" s="20"/>
      <c r="F132" s="20"/>
      <c r="G132" s="20"/>
      <c r="H132" s="20"/>
    </row>
    <row r="133" spans="2:8" x14ac:dyDescent="0.3">
      <c r="B133" s="20"/>
      <c r="C133" s="20"/>
      <c r="D133" s="20"/>
      <c r="E133" s="20"/>
      <c r="F133" s="20"/>
      <c r="G133" s="20"/>
      <c r="H133" s="20"/>
    </row>
    <row r="134" spans="2:8" x14ac:dyDescent="0.3">
      <c r="B134" s="20"/>
      <c r="C134" s="20"/>
      <c r="D134" s="20"/>
      <c r="E134" s="20"/>
      <c r="F134" s="20"/>
      <c r="G134" s="20"/>
      <c r="H134" s="20"/>
    </row>
    <row r="135" spans="2:8" x14ac:dyDescent="0.3">
      <c r="B135" s="20"/>
      <c r="C135" s="20"/>
      <c r="D135" s="20"/>
      <c r="E135" s="20"/>
      <c r="F135" s="20"/>
      <c r="G135" s="20"/>
      <c r="H135" s="20"/>
    </row>
    <row r="136" spans="2:8" x14ac:dyDescent="0.3">
      <c r="B136" s="20"/>
      <c r="C136" s="20"/>
      <c r="D136" s="20"/>
      <c r="E136" s="20"/>
      <c r="F136" s="20"/>
      <c r="G136" s="20"/>
      <c r="H136" s="20"/>
    </row>
    <row r="137" spans="2:8" x14ac:dyDescent="0.3">
      <c r="B137" s="20"/>
      <c r="C137" s="20"/>
      <c r="D137" s="20"/>
      <c r="E137" s="20"/>
      <c r="F137" s="20"/>
      <c r="G137" s="20"/>
      <c r="H137" s="20"/>
    </row>
    <row r="138" spans="2:8" x14ac:dyDescent="0.3">
      <c r="B138" s="20"/>
      <c r="C138" s="20"/>
      <c r="D138" s="20"/>
      <c r="E138" s="20"/>
      <c r="F138" s="20"/>
      <c r="G138" s="20"/>
      <c r="H138" s="20"/>
    </row>
    <row r="139" spans="2:8" x14ac:dyDescent="0.3">
      <c r="B139" s="20"/>
      <c r="C139" s="20"/>
      <c r="D139" s="20"/>
      <c r="E139" s="20"/>
      <c r="F139" s="20"/>
      <c r="G139" s="20"/>
      <c r="H139" s="20"/>
    </row>
    <row r="140" spans="2:8" x14ac:dyDescent="0.3">
      <c r="B140" s="20"/>
      <c r="C140" s="20"/>
      <c r="D140" s="20"/>
      <c r="E140" s="20"/>
      <c r="F140" s="20"/>
      <c r="G140" s="20"/>
      <c r="H140" s="20"/>
    </row>
    <row r="141" spans="2:8" x14ac:dyDescent="0.3">
      <c r="B141" s="20"/>
      <c r="C141" s="20"/>
      <c r="D141" s="20"/>
      <c r="E141" s="20"/>
      <c r="F141" s="20"/>
      <c r="G141" s="20"/>
      <c r="H141" s="20"/>
    </row>
    <row r="142" spans="2:8" x14ac:dyDescent="0.3">
      <c r="B142" s="20"/>
      <c r="C142" s="20"/>
      <c r="D142" s="20"/>
      <c r="E142" s="20"/>
      <c r="F142" s="20"/>
      <c r="G142" s="20"/>
      <c r="H142" s="20"/>
    </row>
    <row r="143" spans="2:8" x14ac:dyDescent="0.3">
      <c r="B143" s="20"/>
      <c r="C143" s="20"/>
      <c r="D143" s="20"/>
      <c r="E143" s="20"/>
      <c r="F143" s="20"/>
      <c r="G143" s="20"/>
      <c r="H143" s="20"/>
    </row>
    <row r="144" spans="2:8" x14ac:dyDescent="0.3">
      <c r="B144" s="20"/>
      <c r="C144" s="20"/>
      <c r="D144" s="20"/>
      <c r="E144" s="20"/>
      <c r="F144" s="20"/>
      <c r="G144" s="20"/>
      <c r="H144" s="20"/>
    </row>
    <row r="145" spans="2:8" x14ac:dyDescent="0.3">
      <c r="B145" s="20"/>
      <c r="C145" s="20"/>
      <c r="D145" s="20"/>
      <c r="E145" s="20"/>
      <c r="F145" s="20"/>
      <c r="G145" s="20"/>
      <c r="H145" s="20"/>
    </row>
    <row r="146" spans="2:8" x14ac:dyDescent="0.3">
      <c r="B146" s="20"/>
      <c r="C146" s="20"/>
      <c r="D146" s="20"/>
      <c r="E146" s="20"/>
      <c r="F146" s="20"/>
      <c r="G146" s="20"/>
      <c r="H146" s="20"/>
    </row>
    <row r="147" spans="2:8" x14ac:dyDescent="0.3">
      <c r="B147" s="20"/>
      <c r="C147" s="20"/>
      <c r="D147" s="20"/>
      <c r="E147" s="20"/>
      <c r="F147" s="20"/>
      <c r="G147" s="20"/>
      <c r="H147" s="20"/>
    </row>
    <row r="148" spans="2:8" x14ac:dyDescent="0.3">
      <c r="B148" s="20"/>
      <c r="C148" s="20"/>
      <c r="D148" s="20"/>
      <c r="E148" s="20"/>
      <c r="F148" s="20"/>
      <c r="G148" s="20"/>
      <c r="H148" s="20"/>
    </row>
    <row r="149" spans="2:8" x14ac:dyDescent="0.3">
      <c r="B149" s="20"/>
      <c r="C149" s="20"/>
      <c r="D149" s="20"/>
      <c r="E149" s="20"/>
      <c r="F149" s="20"/>
      <c r="G149" s="20"/>
      <c r="H149" s="20"/>
    </row>
    <row r="150" spans="2:8" x14ac:dyDescent="0.3">
      <c r="B150" s="20"/>
      <c r="C150" s="20"/>
      <c r="D150" s="20"/>
      <c r="E150" s="20"/>
      <c r="F150" s="20"/>
      <c r="G150" s="20"/>
      <c r="H150" s="20"/>
    </row>
    <row r="151" spans="2:8" x14ac:dyDescent="0.3">
      <c r="B151" s="20"/>
      <c r="C151" s="20"/>
      <c r="D151" s="20"/>
      <c r="E151" s="20"/>
      <c r="F151" s="20"/>
      <c r="G151" s="20"/>
      <c r="H151" s="20"/>
    </row>
    <row r="152" spans="2:8" x14ac:dyDescent="0.3">
      <c r="B152" s="20"/>
      <c r="C152" s="20"/>
      <c r="D152" s="20"/>
      <c r="E152" s="20"/>
      <c r="F152" s="20"/>
      <c r="G152" s="20"/>
      <c r="H152" s="20"/>
    </row>
    <row r="153" spans="2:8" x14ac:dyDescent="0.3">
      <c r="B153" s="20"/>
      <c r="C153" s="20"/>
      <c r="D153" s="20"/>
      <c r="E153" s="20"/>
      <c r="F153" s="20"/>
      <c r="G153" s="20"/>
      <c r="H153" s="20"/>
    </row>
    <row r="154" spans="2:8" x14ac:dyDescent="0.3">
      <c r="B154" s="20"/>
      <c r="C154" s="20"/>
      <c r="D154" s="20"/>
      <c r="E154" s="20"/>
      <c r="F154" s="20"/>
      <c r="G154" s="20"/>
      <c r="H154" s="20"/>
    </row>
    <row r="155" spans="2:8" x14ac:dyDescent="0.3">
      <c r="B155" s="20"/>
      <c r="C155" s="20"/>
      <c r="D155" s="20"/>
      <c r="E155" s="20"/>
      <c r="F155" s="20"/>
      <c r="G155" s="20"/>
      <c r="H155" s="20"/>
    </row>
    <row r="156" spans="2:8" x14ac:dyDescent="0.3">
      <c r="B156" s="20"/>
      <c r="C156" s="20"/>
      <c r="D156" s="20"/>
      <c r="E156" s="20"/>
      <c r="F156" s="20"/>
      <c r="G156" s="20"/>
      <c r="H156" s="20"/>
    </row>
    <row r="157" spans="2:8" x14ac:dyDescent="0.3">
      <c r="B157" s="20"/>
      <c r="C157" s="20"/>
      <c r="D157" s="20"/>
      <c r="E157" s="20"/>
      <c r="F157" s="20"/>
      <c r="G157" s="20"/>
      <c r="H157" s="20"/>
    </row>
    <row r="158" spans="2:8" x14ac:dyDescent="0.3">
      <c r="B158" s="20"/>
      <c r="C158" s="20"/>
      <c r="D158" s="20"/>
      <c r="E158" s="20"/>
      <c r="F158" s="20"/>
      <c r="G158" s="20"/>
      <c r="H158" s="20"/>
    </row>
    <row r="159" spans="2:8" x14ac:dyDescent="0.3">
      <c r="B159" s="20"/>
      <c r="C159" s="20"/>
      <c r="D159" s="20"/>
      <c r="E159" s="20"/>
      <c r="F159" s="20"/>
      <c r="G159" s="20"/>
      <c r="H159" s="20"/>
    </row>
    <row r="160" spans="2:8" x14ac:dyDescent="0.3">
      <c r="B160" s="20"/>
      <c r="C160" s="20"/>
      <c r="D160" s="20"/>
      <c r="E160" s="20"/>
      <c r="F160" s="20"/>
      <c r="G160" s="20"/>
      <c r="H160" s="20"/>
    </row>
    <row r="161" spans="2:8" x14ac:dyDescent="0.3">
      <c r="B161" s="20"/>
      <c r="C161" s="20"/>
      <c r="D161" s="20"/>
      <c r="E161" s="20"/>
      <c r="F161" s="20"/>
      <c r="G161" s="20"/>
      <c r="H161" s="20"/>
    </row>
    <row r="162" spans="2:8" x14ac:dyDescent="0.3">
      <c r="B162" s="20"/>
      <c r="C162" s="20"/>
      <c r="D162" s="20"/>
      <c r="E162" s="20"/>
      <c r="F162" s="20"/>
      <c r="G162" s="20"/>
      <c r="H162" s="20"/>
    </row>
    <row r="163" spans="2:8" x14ac:dyDescent="0.3">
      <c r="B163" s="20"/>
      <c r="C163" s="20"/>
      <c r="D163" s="20"/>
      <c r="E163" s="20"/>
      <c r="F163" s="20"/>
      <c r="G163" s="20"/>
      <c r="H163" s="20"/>
    </row>
    <row r="164" spans="2:8" x14ac:dyDescent="0.3">
      <c r="B164" s="20"/>
      <c r="C164" s="20"/>
      <c r="D164" s="20"/>
      <c r="E164" s="20"/>
      <c r="F164" s="20"/>
      <c r="G164" s="20"/>
      <c r="H164" s="20"/>
    </row>
    <row r="165" spans="2:8" x14ac:dyDescent="0.3">
      <c r="B165" s="20"/>
      <c r="C165" s="20"/>
      <c r="D165" s="20"/>
      <c r="E165" s="20"/>
      <c r="F165" s="20"/>
      <c r="G165" s="20"/>
      <c r="H165" s="20"/>
    </row>
    <row r="166" spans="2:8" x14ac:dyDescent="0.3">
      <c r="B166" s="20"/>
      <c r="C166" s="20"/>
      <c r="D166" s="20"/>
      <c r="E166" s="20"/>
      <c r="F166" s="20"/>
      <c r="G166" s="20"/>
      <c r="H166" s="20"/>
    </row>
    <row r="167" spans="2:8" x14ac:dyDescent="0.3">
      <c r="B167" s="20"/>
      <c r="C167" s="20"/>
      <c r="D167" s="20"/>
      <c r="E167" s="20"/>
      <c r="F167" s="20"/>
      <c r="G167" s="20"/>
      <c r="H167" s="20"/>
    </row>
    <row r="168" spans="2:8" x14ac:dyDescent="0.3">
      <c r="B168" s="20"/>
      <c r="C168" s="20"/>
      <c r="D168" s="20"/>
      <c r="E168" s="20"/>
      <c r="F168" s="20"/>
      <c r="G168" s="20"/>
      <c r="H168" s="20"/>
    </row>
    <row r="169" spans="2:8" x14ac:dyDescent="0.3">
      <c r="B169" s="20"/>
      <c r="C169" s="20"/>
      <c r="D169" s="20"/>
      <c r="E169" s="20"/>
      <c r="F169" s="20"/>
      <c r="G169" s="20"/>
      <c r="H169" s="20"/>
    </row>
    <row r="170" spans="2:8" x14ac:dyDescent="0.3">
      <c r="B170" s="20"/>
      <c r="C170" s="20"/>
      <c r="D170" s="20"/>
      <c r="E170" s="20"/>
      <c r="F170" s="20"/>
      <c r="G170" s="20"/>
      <c r="H170" s="20"/>
    </row>
    <row r="171" spans="2:8" x14ac:dyDescent="0.3">
      <c r="B171" s="20"/>
      <c r="C171" s="20"/>
      <c r="D171" s="20"/>
      <c r="E171" s="20"/>
      <c r="F171" s="20"/>
      <c r="G171" s="20"/>
      <c r="H171" s="20"/>
    </row>
    <row r="172" spans="2:8" x14ac:dyDescent="0.3">
      <c r="B172" s="20"/>
      <c r="C172" s="20"/>
      <c r="D172" s="20"/>
      <c r="E172" s="20"/>
      <c r="F172" s="20"/>
      <c r="G172" s="20"/>
      <c r="H172" s="20"/>
    </row>
    <row r="173" spans="2:8" x14ac:dyDescent="0.3">
      <c r="B173" s="20"/>
      <c r="C173" s="20"/>
      <c r="D173" s="20"/>
      <c r="E173" s="20"/>
      <c r="F173" s="20"/>
      <c r="G173" s="20"/>
      <c r="H173" s="20"/>
    </row>
    <row r="174" spans="2:8" x14ac:dyDescent="0.3">
      <c r="B174" s="20"/>
      <c r="C174" s="20"/>
      <c r="D174" s="20"/>
      <c r="E174" s="20"/>
      <c r="F174" s="20"/>
      <c r="G174" s="20"/>
      <c r="H174" s="20"/>
    </row>
    <row r="175" spans="2:8" x14ac:dyDescent="0.3">
      <c r="B175" s="20"/>
      <c r="C175" s="20"/>
      <c r="D175" s="20"/>
      <c r="E175" s="20"/>
      <c r="F175" s="20"/>
      <c r="G175" s="20"/>
      <c r="H175" s="20"/>
    </row>
    <row r="176" spans="2:8" x14ac:dyDescent="0.3">
      <c r="B176" s="20"/>
      <c r="C176" s="20"/>
      <c r="D176" s="20"/>
      <c r="E176" s="20"/>
      <c r="F176" s="20"/>
      <c r="G176" s="20"/>
      <c r="H176" s="20"/>
    </row>
    <row r="177" spans="2:8" x14ac:dyDescent="0.3">
      <c r="B177" s="20"/>
      <c r="C177" s="20"/>
      <c r="D177" s="20"/>
      <c r="E177" s="20"/>
      <c r="F177" s="20"/>
      <c r="G177" s="20"/>
      <c r="H177" s="20"/>
    </row>
    <row r="178" spans="2:8" x14ac:dyDescent="0.3">
      <c r="B178" s="20"/>
      <c r="C178" s="20"/>
      <c r="D178" s="20"/>
      <c r="E178" s="20"/>
      <c r="F178" s="20"/>
      <c r="G178" s="20"/>
      <c r="H178" s="20"/>
    </row>
    <row r="179" spans="2:8" x14ac:dyDescent="0.3">
      <c r="B179" s="20"/>
      <c r="C179" s="20"/>
      <c r="D179" s="20"/>
      <c r="E179" s="20"/>
      <c r="F179" s="20"/>
      <c r="G179" s="20"/>
      <c r="H179" s="20"/>
    </row>
    <row r="180" spans="2:8" x14ac:dyDescent="0.3">
      <c r="B180" s="20"/>
      <c r="C180" s="20"/>
      <c r="D180" s="20"/>
      <c r="E180" s="20"/>
      <c r="F180" s="20"/>
      <c r="G180" s="20"/>
      <c r="H180" s="20"/>
    </row>
    <row r="181" spans="2:8" x14ac:dyDescent="0.3">
      <c r="B181" s="20"/>
      <c r="C181" s="20"/>
      <c r="D181" s="20"/>
      <c r="E181" s="20"/>
      <c r="F181" s="20"/>
      <c r="G181" s="20"/>
      <c r="H181" s="20"/>
    </row>
    <row r="182" spans="2:8" x14ac:dyDescent="0.3">
      <c r="B182" s="20"/>
      <c r="C182" s="20"/>
      <c r="D182" s="20"/>
      <c r="E182" s="20"/>
      <c r="F182" s="20"/>
      <c r="G182" s="20"/>
      <c r="H182" s="20"/>
    </row>
    <row r="183" spans="2:8" x14ac:dyDescent="0.3">
      <c r="B183" s="20"/>
      <c r="C183" s="20"/>
      <c r="D183" s="20"/>
      <c r="E183" s="20"/>
      <c r="F183" s="20"/>
      <c r="G183" s="20"/>
      <c r="H183" s="20"/>
    </row>
    <row r="184" spans="2:8" x14ac:dyDescent="0.3">
      <c r="B184" s="20"/>
      <c r="C184" s="20"/>
      <c r="D184" s="20"/>
      <c r="E184" s="20"/>
      <c r="F184" s="20"/>
      <c r="G184" s="20"/>
      <c r="H184" s="20"/>
    </row>
    <row r="185" spans="2:8" x14ac:dyDescent="0.3">
      <c r="B185" s="20"/>
      <c r="C185" s="20"/>
      <c r="D185" s="20"/>
      <c r="E185" s="20"/>
      <c r="F185" s="20"/>
      <c r="G185" s="20"/>
      <c r="H185" s="20"/>
    </row>
    <row r="186" spans="2:8" x14ac:dyDescent="0.3">
      <c r="B186" s="20"/>
      <c r="C186" s="20"/>
      <c r="D186" s="20"/>
      <c r="E186" s="20"/>
      <c r="F186" s="20"/>
      <c r="G186" s="20"/>
      <c r="H186" s="20"/>
    </row>
    <row r="187" spans="2:8" x14ac:dyDescent="0.3">
      <c r="B187" s="20"/>
      <c r="C187" s="20"/>
      <c r="D187" s="20"/>
      <c r="E187" s="20"/>
      <c r="F187" s="20"/>
      <c r="G187" s="20"/>
      <c r="H187" s="20"/>
    </row>
    <row r="188" spans="2:8" x14ac:dyDescent="0.3">
      <c r="B188" s="20"/>
      <c r="C188" s="20"/>
      <c r="D188" s="20"/>
      <c r="E188" s="20"/>
      <c r="F188" s="20"/>
      <c r="G188" s="20"/>
      <c r="H188" s="20"/>
    </row>
    <row r="189" spans="2:8" x14ac:dyDescent="0.3">
      <c r="B189" s="20"/>
      <c r="C189" s="20"/>
      <c r="D189" s="20"/>
      <c r="E189" s="20"/>
      <c r="F189" s="20"/>
      <c r="G189" s="20"/>
      <c r="H189" s="20"/>
    </row>
    <row r="190" spans="2:8" x14ac:dyDescent="0.3">
      <c r="B190" s="20"/>
      <c r="C190" s="20"/>
      <c r="D190" s="20"/>
      <c r="E190" s="20"/>
      <c r="F190" s="20"/>
      <c r="G190" s="20"/>
      <c r="H190" s="20"/>
    </row>
    <row r="191" spans="2:8" x14ac:dyDescent="0.3">
      <c r="B191" s="20"/>
      <c r="C191" s="20"/>
      <c r="D191" s="20"/>
      <c r="E191" s="20"/>
      <c r="F191" s="20"/>
      <c r="G191" s="20"/>
      <c r="H191" s="20"/>
    </row>
    <row r="192" spans="2:8" x14ac:dyDescent="0.3">
      <c r="B192" s="20"/>
      <c r="C192" s="20"/>
      <c r="D192" s="20"/>
      <c r="E192" s="20"/>
      <c r="F192" s="20"/>
      <c r="G192" s="20"/>
      <c r="H192" s="20"/>
    </row>
    <row r="193" spans="2:8" x14ac:dyDescent="0.3">
      <c r="B193" s="20"/>
      <c r="C193" s="20"/>
      <c r="D193" s="20"/>
      <c r="E193" s="20"/>
      <c r="F193" s="20"/>
      <c r="G193" s="20"/>
      <c r="H193" s="20"/>
    </row>
    <row r="194" spans="2:8" x14ac:dyDescent="0.3">
      <c r="B194" s="20"/>
      <c r="C194" s="20"/>
      <c r="D194" s="20"/>
      <c r="E194" s="20"/>
      <c r="F194" s="20"/>
      <c r="G194" s="20"/>
      <c r="H194" s="20"/>
    </row>
    <row r="195" spans="2:8" x14ac:dyDescent="0.3">
      <c r="B195" s="20"/>
      <c r="C195" s="20"/>
      <c r="D195" s="20"/>
      <c r="E195" s="20"/>
      <c r="F195" s="20"/>
      <c r="G195" s="20"/>
      <c r="H195" s="20"/>
    </row>
    <row r="196" spans="2:8" x14ac:dyDescent="0.3">
      <c r="B196" s="20"/>
      <c r="C196" s="20"/>
      <c r="D196" s="20"/>
      <c r="E196" s="20"/>
      <c r="F196" s="20"/>
      <c r="G196" s="20"/>
      <c r="H196" s="20"/>
    </row>
    <row r="197" spans="2:8" x14ac:dyDescent="0.3">
      <c r="B197" s="20"/>
      <c r="C197" s="20"/>
      <c r="D197" s="20"/>
      <c r="E197" s="20"/>
      <c r="F197" s="20"/>
      <c r="G197" s="20"/>
      <c r="H197" s="20"/>
    </row>
    <row r="198" spans="2:8" x14ac:dyDescent="0.3">
      <c r="B198" s="20"/>
      <c r="C198" s="20"/>
      <c r="D198" s="20"/>
      <c r="E198" s="20"/>
      <c r="F198" s="20"/>
      <c r="G198" s="20"/>
      <c r="H198" s="20"/>
    </row>
    <row r="199" spans="2:8" x14ac:dyDescent="0.3">
      <c r="B199" s="20"/>
      <c r="C199" s="20"/>
      <c r="D199" s="20"/>
      <c r="E199" s="20"/>
      <c r="F199" s="20"/>
      <c r="G199" s="20"/>
      <c r="H199" s="20"/>
    </row>
    <row r="200" spans="2:8" x14ac:dyDescent="0.3">
      <c r="B200" s="20"/>
      <c r="C200" s="20"/>
      <c r="D200" s="20"/>
      <c r="E200" s="20"/>
      <c r="F200" s="20"/>
      <c r="G200" s="20"/>
      <c r="H200" s="20"/>
    </row>
    <row r="201" spans="2:8" x14ac:dyDescent="0.3">
      <c r="B201" s="20"/>
      <c r="C201" s="20"/>
      <c r="D201" s="20"/>
      <c r="E201" s="20"/>
      <c r="F201" s="20"/>
      <c r="G201" s="20"/>
      <c r="H201" s="20"/>
    </row>
    <row r="202" spans="2:8" x14ac:dyDescent="0.3">
      <c r="B202" s="20"/>
      <c r="C202" s="20"/>
      <c r="D202" s="20"/>
      <c r="E202" s="20"/>
      <c r="F202" s="20"/>
      <c r="G202" s="20"/>
      <c r="H202" s="20"/>
    </row>
    <row r="203" spans="2:8" x14ac:dyDescent="0.3">
      <c r="B203" s="20"/>
      <c r="C203" s="20"/>
      <c r="D203" s="20"/>
      <c r="E203" s="20"/>
      <c r="F203" s="20"/>
      <c r="G203" s="20"/>
      <c r="H203" s="20"/>
    </row>
    <row r="204" spans="2:8" x14ac:dyDescent="0.3">
      <c r="B204" s="20"/>
      <c r="C204" s="20"/>
      <c r="D204" s="20"/>
      <c r="E204" s="20"/>
      <c r="F204" s="20"/>
      <c r="G204" s="20"/>
      <c r="H204" s="20"/>
    </row>
    <row r="205" spans="2:8" x14ac:dyDescent="0.3">
      <c r="B205" s="20"/>
      <c r="C205" s="20"/>
      <c r="D205" s="20"/>
      <c r="E205" s="20"/>
      <c r="F205" s="20"/>
      <c r="G205" s="20"/>
      <c r="H205" s="20"/>
    </row>
    <row r="206" spans="2:8" x14ac:dyDescent="0.3">
      <c r="B206" s="20"/>
      <c r="C206" s="20"/>
      <c r="D206" s="20"/>
      <c r="E206" s="20"/>
      <c r="F206" s="20"/>
      <c r="G206" s="20"/>
      <c r="H206" s="20"/>
    </row>
    <row r="207" spans="2:8" x14ac:dyDescent="0.3">
      <c r="B207" s="20"/>
      <c r="C207" s="20"/>
      <c r="D207" s="20"/>
      <c r="E207" s="20"/>
      <c r="F207" s="20"/>
      <c r="G207" s="20"/>
      <c r="H207" s="20"/>
    </row>
    <row r="208" spans="2:8" x14ac:dyDescent="0.3">
      <c r="B208" s="20"/>
      <c r="C208" s="20"/>
      <c r="D208" s="20"/>
      <c r="E208" s="20"/>
      <c r="F208" s="20"/>
      <c r="G208" s="20"/>
      <c r="H208" s="20"/>
    </row>
    <row r="209" spans="2:8" x14ac:dyDescent="0.3">
      <c r="B209" s="20"/>
      <c r="C209" s="20"/>
      <c r="D209" s="20"/>
      <c r="E209" s="20"/>
      <c r="F209" s="20"/>
      <c r="G209" s="20"/>
      <c r="H209" s="20"/>
    </row>
    <row r="210" spans="2:8" x14ac:dyDescent="0.3">
      <c r="B210" s="20"/>
      <c r="C210" s="20"/>
      <c r="D210" s="20"/>
      <c r="E210" s="20"/>
      <c r="F210" s="20"/>
      <c r="G210" s="20"/>
      <c r="H210" s="20"/>
    </row>
    <row r="211" spans="2:8" x14ac:dyDescent="0.3">
      <c r="B211" s="20"/>
      <c r="C211" s="20"/>
      <c r="D211" s="20"/>
      <c r="E211" s="20"/>
      <c r="F211" s="20"/>
      <c r="G211" s="20"/>
      <c r="H211" s="20"/>
    </row>
    <row r="212" spans="2:8" x14ac:dyDescent="0.3">
      <c r="B212" s="20"/>
      <c r="C212" s="20"/>
      <c r="D212" s="20"/>
      <c r="E212" s="20"/>
      <c r="F212" s="20"/>
      <c r="G212" s="20"/>
      <c r="H212" s="20"/>
    </row>
    <row r="213" spans="2:8" x14ac:dyDescent="0.3">
      <c r="B213" s="20"/>
      <c r="C213" s="20"/>
      <c r="D213" s="20"/>
      <c r="E213" s="20"/>
      <c r="F213" s="20"/>
      <c r="G213" s="20"/>
      <c r="H213" s="20"/>
    </row>
    <row r="214" spans="2:8" x14ac:dyDescent="0.3">
      <c r="B214" s="20"/>
      <c r="C214" s="20"/>
      <c r="D214" s="20"/>
      <c r="E214" s="20"/>
      <c r="F214" s="20"/>
      <c r="G214" s="20"/>
      <c r="H214" s="20"/>
    </row>
    <row r="215" spans="2:8" x14ac:dyDescent="0.3">
      <c r="B215" s="20"/>
      <c r="C215" s="20"/>
      <c r="D215" s="20"/>
      <c r="E215" s="20"/>
      <c r="F215" s="20"/>
      <c r="G215" s="20"/>
      <c r="H215" s="20"/>
    </row>
    <row r="216" spans="2:8" x14ac:dyDescent="0.3">
      <c r="B216" s="20"/>
      <c r="C216" s="20"/>
      <c r="D216" s="20"/>
      <c r="E216" s="20"/>
      <c r="F216" s="20"/>
      <c r="G216" s="20"/>
      <c r="H216" s="20"/>
    </row>
    <row r="217" spans="2:8" x14ac:dyDescent="0.3">
      <c r="B217" s="20"/>
      <c r="C217" s="20"/>
      <c r="D217" s="20"/>
      <c r="E217" s="20"/>
      <c r="F217" s="20"/>
      <c r="G217" s="20"/>
      <c r="H217" s="20"/>
    </row>
    <row r="218" spans="2:8" x14ac:dyDescent="0.3">
      <c r="B218" s="20"/>
      <c r="C218" s="20"/>
      <c r="D218" s="20"/>
      <c r="E218" s="20"/>
      <c r="F218" s="20"/>
      <c r="G218" s="20"/>
      <c r="H218" s="20"/>
    </row>
    <row r="219" spans="2:8" x14ac:dyDescent="0.3">
      <c r="B219" s="20"/>
      <c r="C219" s="20"/>
      <c r="D219" s="20"/>
      <c r="E219" s="20"/>
      <c r="F219" s="20"/>
      <c r="G219" s="20"/>
      <c r="H219" s="20"/>
    </row>
    <row r="220" spans="2:8" x14ac:dyDescent="0.3">
      <c r="B220" s="20"/>
      <c r="C220" s="20"/>
      <c r="D220" s="20"/>
      <c r="E220" s="20"/>
      <c r="F220" s="20"/>
      <c r="G220" s="20"/>
      <c r="H220" s="20"/>
    </row>
    <row r="221" spans="2:8" x14ac:dyDescent="0.3">
      <c r="B221" s="20"/>
      <c r="C221" s="20"/>
      <c r="D221" s="20"/>
      <c r="E221" s="20"/>
      <c r="F221" s="20"/>
      <c r="G221" s="20"/>
      <c r="H221" s="20"/>
    </row>
    <row r="222" spans="2:8" x14ac:dyDescent="0.3">
      <c r="B222" s="20"/>
      <c r="C222" s="20"/>
      <c r="D222" s="20"/>
      <c r="E222" s="20"/>
      <c r="F222" s="20"/>
      <c r="G222" s="20"/>
      <c r="H222" s="20"/>
    </row>
    <row r="223" spans="2:8" x14ac:dyDescent="0.3">
      <c r="B223" s="20"/>
      <c r="C223" s="20"/>
      <c r="D223" s="20"/>
      <c r="E223" s="20"/>
      <c r="F223" s="20"/>
      <c r="G223" s="20"/>
      <c r="H223" s="20"/>
    </row>
    <row r="224" spans="2:8" x14ac:dyDescent="0.3">
      <c r="B224" s="20"/>
      <c r="C224" s="20"/>
      <c r="D224" s="20"/>
      <c r="E224" s="20"/>
      <c r="F224" s="20"/>
      <c r="G224" s="20"/>
      <c r="H224" s="20"/>
    </row>
    <row r="225" spans="2:8" x14ac:dyDescent="0.3">
      <c r="B225" s="20"/>
      <c r="C225" s="20"/>
      <c r="D225" s="20"/>
      <c r="E225" s="20"/>
      <c r="F225" s="20"/>
      <c r="G225" s="20"/>
      <c r="H225" s="20"/>
    </row>
    <row r="226" spans="2:8" x14ac:dyDescent="0.3">
      <c r="B226" s="20"/>
      <c r="C226" s="20"/>
      <c r="D226" s="20"/>
      <c r="E226" s="20"/>
      <c r="F226" s="20"/>
      <c r="G226" s="20"/>
      <c r="H226" s="20"/>
    </row>
    <row r="227" spans="2:8" x14ac:dyDescent="0.3">
      <c r="B227" s="20"/>
      <c r="C227" s="20"/>
      <c r="D227" s="20"/>
      <c r="E227" s="20"/>
      <c r="F227" s="20"/>
      <c r="G227" s="20"/>
      <c r="H227" s="20"/>
    </row>
    <row r="228" spans="2:8" x14ac:dyDescent="0.3">
      <c r="B228" s="20"/>
      <c r="C228" s="20"/>
      <c r="D228" s="20"/>
      <c r="E228" s="20"/>
      <c r="F228" s="20"/>
      <c r="G228" s="20"/>
      <c r="H228" s="20"/>
    </row>
    <row r="229" spans="2:8" x14ac:dyDescent="0.3">
      <c r="B229" s="20"/>
      <c r="C229" s="20"/>
      <c r="D229" s="20"/>
      <c r="E229" s="20"/>
      <c r="F229" s="20"/>
      <c r="G229" s="20"/>
      <c r="H229" s="20"/>
    </row>
    <row r="230" spans="2:8" x14ac:dyDescent="0.3">
      <c r="B230" s="20"/>
      <c r="C230" s="20"/>
      <c r="D230" s="20"/>
      <c r="E230" s="20"/>
      <c r="F230" s="20"/>
      <c r="G230" s="20"/>
      <c r="H230" s="20"/>
    </row>
    <row r="231" spans="2:8" x14ac:dyDescent="0.3">
      <c r="B231" s="20"/>
      <c r="C231" s="20"/>
      <c r="D231" s="20"/>
      <c r="E231" s="20"/>
      <c r="F231" s="20"/>
      <c r="G231" s="20"/>
      <c r="H231" s="20"/>
    </row>
    <row r="232" spans="2:8" x14ac:dyDescent="0.3">
      <c r="B232" s="20"/>
      <c r="C232" s="20"/>
      <c r="D232" s="20"/>
      <c r="E232" s="20"/>
      <c r="F232" s="20"/>
      <c r="G232" s="20"/>
      <c r="H232" s="20"/>
    </row>
    <row r="233" spans="2:8" x14ac:dyDescent="0.3">
      <c r="B233" s="20"/>
      <c r="C233" s="20"/>
      <c r="D233" s="20"/>
      <c r="E233" s="20"/>
      <c r="F233" s="20"/>
      <c r="G233" s="20"/>
      <c r="H233" s="20"/>
    </row>
    <row r="234" spans="2:8" x14ac:dyDescent="0.3">
      <c r="B234" s="20"/>
      <c r="C234" s="20"/>
      <c r="D234" s="20"/>
      <c r="E234" s="20"/>
      <c r="F234" s="20"/>
      <c r="G234" s="20"/>
      <c r="H234" s="20"/>
    </row>
    <row r="235" spans="2:8" x14ac:dyDescent="0.3">
      <c r="B235" s="20"/>
      <c r="C235" s="20"/>
      <c r="D235" s="20"/>
      <c r="E235" s="20"/>
      <c r="F235" s="20"/>
      <c r="G235" s="20"/>
      <c r="H235" s="20"/>
    </row>
    <row r="236" spans="2:8" x14ac:dyDescent="0.3">
      <c r="B236" s="20"/>
      <c r="C236" s="20"/>
      <c r="D236" s="20"/>
      <c r="E236" s="20"/>
      <c r="F236" s="20"/>
      <c r="G236" s="20"/>
      <c r="H236" s="20"/>
    </row>
    <row r="237" spans="2:8" x14ac:dyDescent="0.3">
      <c r="B237" s="20"/>
      <c r="C237" s="20"/>
      <c r="D237" s="20"/>
      <c r="E237" s="20"/>
      <c r="F237" s="20"/>
      <c r="G237" s="20"/>
      <c r="H237" s="20"/>
    </row>
    <row r="238" spans="2:8" x14ac:dyDescent="0.3">
      <c r="B238" s="20"/>
      <c r="C238" s="20"/>
      <c r="D238" s="20"/>
      <c r="E238" s="20"/>
      <c r="F238" s="20"/>
      <c r="G238" s="20"/>
      <c r="H238" s="20"/>
    </row>
    <row r="239" spans="2:8" x14ac:dyDescent="0.3">
      <c r="B239" s="20"/>
      <c r="C239" s="20"/>
      <c r="D239" s="20"/>
      <c r="E239" s="20"/>
      <c r="F239" s="20"/>
      <c r="G239" s="20"/>
      <c r="H239" s="20"/>
    </row>
    <row r="240" spans="2:8" x14ac:dyDescent="0.3">
      <c r="B240" s="20"/>
      <c r="C240" s="20"/>
      <c r="D240" s="20"/>
      <c r="E240" s="20"/>
      <c r="F240" s="20"/>
      <c r="G240" s="20"/>
      <c r="H240" s="20"/>
    </row>
    <row r="241" spans="2:8" x14ac:dyDescent="0.3">
      <c r="B241" s="20"/>
      <c r="C241" s="20"/>
      <c r="D241" s="20"/>
      <c r="E241" s="20"/>
      <c r="F241" s="20"/>
      <c r="G241" s="20"/>
      <c r="H241" s="20"/>
    </row>
    <row r="242" spans="2:8" x14ac:dyDescent="0.3">
      <c r="B242" s="20"/>
      <c r="C242" s="20"/>
      <c r="D242" s="20"/>
      <c r="E242" s="20"/>
      <c r="F242" s="20"/>
      <c r="G242" s="20"/>
      <c r="H242" s="20"/>
    </row>
    <row r="243" spans="2:8" x14ac:dyDescent="0.3">
      <c r="B243" s="20"/>
      <c r="C243" s="20"/>
      <c r="D243" s="20"/>
      <c r="E243" s="20"/>
      <c r="F243" s="20"/>
      <c r="G243" s="20"/>
      <c r="H243" s="20"/>
    </row>
    <row r="244" spans="2:8" x14ac:dyDescent="0.3">
      <c r="B244" s="20"/>
      <c r="C244" s="20"/>
      <c r="D244" s="20"/>
      <c r="E244" s="20"/>
      <c r="F244" s="20"/>
      <c r="G244" s="20"/>
      <c r="H244" s="20"/>
    </row>
    <row r="245" spans="2:8" x14ac:dyDescent="0.3">
      <c r="B245" s="20"/>
      <c r="C245" s="20"/>
      <c r="D245" s="20"/>
      <c r="E245" s="20"/>
      <c r="F245" s="20"/>
      <c r="G245" s="20"/>
      <c r="H245" s="20"/>
    </row>
    <row r="246" spans="2:8" x14ac:dyDescent="0.3">
      <c r="B246" s="20"/>
      <c r="C246" s="20"/>
      <c r="D246" s="20"/>
      <c r="E246" s="20"/>
      <c r="F246" s="20"/>
      <c r="G246" s="20"/>
      <c r="H246" s="20"/>
    </row>
    <row r="247" spans="2:8" x14ac:dyDescent="0.3">
      <c r="B247" s="20"/>
      <c r="C247" s="20"/>
      <c r="D247" s="20"/>
      <c r="E247" s="20"/>
      <c r="F247" s="20"/>
      <c r="G247" s="20"/>
      <c r="H247" s="20"/>
    </row>
    <row r="248" spans="2:8" x14ac:dyDescent="0.3">
      <c r="B248" s="20"/>
      <c r="C248" s="20"/>
      <c r="D248" s="20"/>
      <c r="E248" s="20"/>
      <c r="F248" s="20"/>
      <c r="G248" s="20"/>
      <c r="H248" s="20"/>
    </row>
    <row r="249" spans="2:8" x14ac:dyDescent="0.3">
      <c r="B249" s="20"/>
      <c r="C249" s="20"/>
      <c r="D249" s="20"/>
      <c r="E249" s="20"/>
      <c r="F249" s="20"/>
      <c r="G249" s="20"/>
      <c r="H249" s="20"/>
    </row>
    <row r="250" spans="2:8" x14ac:dyDescent="0.3">
      <c r="B250" s="20"/>
      <c r="C250" s="20"/>
      <c r="D250" s="20"/>
      <c r="E250" s="20"/>
      <c r="F250" s="20"/>
      <c r="G250" s="20"/>
      <c r="H250" s="20"/>
    </row>
    <row r="251" spans="2:8" x14ac:dyDescent="0.3">
      <c r="B251" s="20"/>
      <c r="C251" s="20"/>
      <c r="D251" s="20"/>
      <c r="E251" s="20"/>
      <c r="F251" s="20"/>
      <c r="G251" s="20"/>
      <c r="H251" s="20"/>
    </row>
    <row r="252" spans="2:8" x14ac:dyDescent="0.3">
      <c r="B252" s="20"/>
      <c r="C252" s="20"/>
      <c r="D252" s="20"/>
      <c r="E252" s="20"/>
      <c r="F252" s="20"/>
      <c r="G252" s="20"/>
      <c r="H252" s="20"/>
    </row>
    <row r="253" spans="2:8" x14ac:dyDescent="0.3">
      <c r="B253" s="20"/>
      <c r="C253" s="20"/>
      <c r="D253" s="20"/>
      <c r="E253" s="20"/>
      <c r="F253" s="20"/>
      <c r="G253" s="20"/>
      <c r="H253" s="20"/>
    </row>
    <row r="254" spans="2:8" x14ac:dyDescent="0.3">
      <c r="B254" s="20"/>
      <c r="C254" s="20"/>
      <c r="D254" s="20"/>
      <c r="E254" s="20"/>
      <c r="F254" s="20"/>
      <c r="G254" s="20"/>
      <c r="H254" s="20"/>
    </row>
    <row r="255" spans="2:8" x14ac:dyDescent="0.3">
      <c r="B255" s="20"/>
      <c r="C255" s="20"/>
      <c r="D255" s="20"/>
      <c r="E255" s="20"/>
      <c r="F255" s="20"/>
      <c r="G255" s="20"/>
      <c r="H255" s="20"/>
    </row>
    <row r="256" spans="2:8" x14ac:dyDescent="0.3">
      <c r="B256" s="20"/>
      <c r="C256" s="20"/>
      <c r="D256" s="20"/>
      <c r="E256" s="20"/>
      <c r="F256" s="20"/>
      <c r="G256" s="20"/>
      <c r="H256" s="20"/>
    </row>
    <row r="257" spans="2:8" x14ac:dyDescent="0.3">
      <c r="B257" s="20"/>
      <c r="C257" s="20"/>
      <c r="D257" s="20"/>
      <c r="E257" s="20"/>
      <c r="F257" s="20"/>
      <c r="G257" s="20"/>
      <c r="H257" s="20"/>
    </row>
    <row r="258" spans="2:8" x14ac:dyDescent="0.3">
      <c r="B258" s="20"/>
      <c r="C258" s="20"/>
      <c r="D258" s="20"/>
      <c r="E258" s="20"/>
      <c r="F258" s="20"/>
      <c r="G258" s="20"/>
      <c r="H258" s="20"/>
    </row>
    <row r="259" spans="2:8" x14ac:dyDescent="0.3">
      <c r="B259" s="20"/>
      <c r="C259" s="20"/>
      <c r="D259" s="20"/>
      <c r="E259" s="20"/>
      <c r="F259" s="20"/>
      <c r="G259" s="20"/>
      <c r="H259" s="20"/>
    </row>
    <row r="260" spans="2:8" x14ac:dyDescent="0.3">
      <c r="B260" s="20"/>
      <c r="C260" s="20"/>
      <c r="D260" s="20"/>
      <c r="E260" s="20"/>
      <c r="F260" s="20"/>
      <c r="G260" s="20"/>
      <c r="H260" s="20"/>
    </row>
    <row r="261" spans="2:8" x14ac:dyDescent="0.3">
      <c r="B261" s="20"/>
      <c r="C261" s="20"/>
      <c r="D261" s="20"/>
      <c r="E261" s="20"/>
      <c r="F261" s="20"/>
      <c r="G261" s="20"/>
      <c r="H261" s="20"/>
    </row>
    <row r="262" spans="2:8" x14ac:dyDescent="0.3">
      <c r="B262" s="20"/>
      <c r="C262" s="20"/>
      <c r="D262" s="20"/>
      <c r="E262" s="20"/>
      <c r="F262" s="20"/>
      <c r="G262" s="20"/>
      <c r="H262" s="20"/>
    </row>
    <row r="263" spans="2:8" x14ac:dyDescent="0.3">
      <c r="B263" s="20"/>
      <c r="C263" s="20"/>
      <c r="D263" s="20"/>
      <c r="E263" s="20"/>
      <c r="F263" s="20"/>
      <c r="G263" s="20"/>
      <c r="H263" s="20"/>
    </row>
    <row r="264" spans="2:8" x14ac:dyDescent="0.3">
      <c r="B264" s="20"/>
      <c r="C264" s="20"/>
      <c r="D264" s="20"/>
      <c r="E264" s="20"/>
      <c r="F264" s="20"/>
      <c r="G264" s="20"/>
      <c r="H264" s="20"/>
    </row>
    <row r="265" spans="2:8" x14ac:dyDescent="0.3">
      <c r="B265" s="20"/>
      <c r="C265" s="20"/>
      <c r="D265" s="20"/>
      <c r="E265" s="20"/>
      <c r="F265" s="20"/>
      <c r="G265" s="20"/>
      <c r="H265" s="20"/>
    </row>
    <row r="266" spans="2:8" x14ac:dyDescent="0.3">
      <c r="B266" s="20"/>
      <c r="C266" s="20"/>
      <c r="D266" s="20"/>
      <c r="E266" s="20"/>
      <c r="F266" s="20"/>
      <c r="G266" s="20"/>
      <c r="H266" s="20"/>
    </row>
    <row r="267" spans="2:8" x14ac:dyDescent="0.3">
      <c r="B267" s="20"/>
      <c r="C267" s="20"/>
      <c r="D267" s="20"/>
      <c r="E267" s="20"/>
      <c r="F267" s="20"/>
      <c r="G267" s="20"/>
      <c r="H267" s="20"/>
    </row>
    <row r="268" spans="2:8" x14ac:dyDescent="0.3">
      <c r="B268" s="20"/>
      <c r="C268" s="20"/>
      <c r="D268" s="20"/>
      <c r="E268" s="20"/>
      <c r="F268" s="20"/>
      <c r="G268" s="20"/>
      <c r="H268" s="20"/>
    </row>
    <row r="269" spans="2:8" x14ac:dyDescent="0.3">
      <c r="B269" s="20"/>
      <c r="C269" s="20"/>
      <c r="D269" s="20"/>
      <c r="E269" s="20"/>
      <c r="F269" s="20"/>
      <c r="G269" s="20"/>
      <c r="H269" s="20"/>
    </row>
    <row r="270" spans="2:8" x14ac:dyDescent="0.3">
      <c r="B270" s="20"/>
      <c r="C270" s="20"/>
      <c r="D270" s="20"/>
      <c r="E270" s="20"/>
      <c r="F270" s="20"/>
      <c r="G270" s="20"/>
      <c r="H270" s="20"/>
    </row>
    <row r="271" spans="2:8" x14ac:dyDescent="0.3">
      <c r="B271" s="20"/>
      <c r="C271" s="20"/>
      <c r="D271" s="20"/>
      <c r="E271" s="20"/>
      <c r="F271" s="20"/>
      <c r="G271" s="20"/>
      <c r="H271" s="20"/>
    </row>
    <row r="272" spans="2:8" x14ac:dyDescent="0.3">
      <c r="B272" s="20"/>
      <c r="C272" s="20"/>
      <c r="D272" s="20"/>
      <c r="E272" s="20"/>
      <c r="F272" s="20"/>
      <c r="G272" s="20"/>
      <c r="H272" s="20"/>
    </row>
    <row r="273" spans="2:8" x14ac:dyDescent="0.3">
      <c r="B273" s="20"/>
      <c r="C273" s="20"/>
      <c r="D273" s="20"/>
      <c r="E273" s="20"/>
      <c r="F273" s="20"/>
      <c r="G273" s="20"/>
      <c r="H273" s="20"/>
    </row>
    <row r="274" spans="2:8" x14ac:dyDescent="0.3">
      <c r="B274" s="20"/>
      <c r="C274" s="20"/>
      <c r="D274" s="20"/>
      <c r="E274" s="20"/>
      <c r="F274" s="20"/>
      <c r="G274" s="20"/>
      <c r="H274" s="20"/>
    </row>
    <row r="275" spans="2:8" x14ac:dyDescent="0.3">
      <c r="B275" s="20"/>
      <c r="C275" s="20"/>
      <c r="D275" s="20"/>
      <c r="E275" s="20"/>
      <c r="F275" s="20"/>
      <c r="G275" s="20"/>
      <c r="H275" s="20"/>
    </row>
    <row r="276" spans="2:8" x14ac:dyDescent="0.3">
      <c r="B276" s="20"/>
      <c r="C276" s="20"/>
      <c r="D276" s="20"/>
      <c r="E276" s="20"/>
      <c r="F276" s="20"/>
      <c r="G276" s="20"/>
      <c r="H276" s="20"/>
    </row>
    <row r="277" spans="2:8" x14ac:dyDescent="0.3">
      <c r="B277" s="20"/>
      <c r="C277" s="20"/>
      <c r="D277" s="20"/>
      <c r="E277" s="20"/>
      <c r="F277" s="20"/>
      <c r="G277" s="20"/>
      <c r="H277" s="20"/>
    </row>
    <row r="278" spans="2:8" x14ac:dyDescent="0.3">
      <c r="B278" s="20"/>
      <c r="C278" s="20"/>
      <c r="D278" s="20"/>
      <c r="E278" s="20"/>
      <c r="F278" s="20"/>
      <c r="G278" s="20"/>
      <c r="H278" s="20"/>
    </row>
    <row r="279" spans="2:8" x14ac:dyDescent="0.3">
      <c r="B279" s="20"/>
      <c r="C279" s="20"/>
      <c r="D279" s="20"/>
      <c r="E279" s="20"/>
      <c r="F279" s="20"/>
      <c r="G279" s="20"/>
      <c r="H279" s="20"/>
    </row>
    <row r="280" spans="2:8" x14ac:dyDescent="0.3">
      <c r="B280" s="20"/>
      <c r="C280" s="20"/>
      <c r="D280" s="20"/>
      <c r="E280" s="20"/>
      <c r="F280" s="20"/>
      <c r="G280" s="20"/>
      <c r="H280" s="20"/>
    </row>
    <row r="281" spans="2:8" x14ac:dyDescent="0.3">
      <c r="B281" s="20"/>
      <c r="C281" s="20"/>
      <c r="D281" s="20"/>
      <c r="E281" s="20"/>
      <c r="F281" s="20"/>
      <c r="G281" s="20"/>
      <c r="H281" s="20"/>
    </row>
    <row r="282" spans="2:8" x14ac:dyDescent="0.3">
      <c r="B282" s="20"/>
      <c r="C282" s="20"/>
      <c r="D282" s="20"/>
      <c r="E282" s="20"/>
      <c r="F282" s="20"/>
      <c r="G282" s="20"/>
      <c r="H282" s="20"/>
    </row>
    <row r="283" spans="2:8" x14ac:dyDescent="0.3">
      <c r="B283" s="20"/>
      <c r="C283" s="20"/>
      <c r="D283" s="20"/>
      <c r="E283" s="20"/>
      <c r="F283" s="20"/>
      <c r="G283" s="20"/>
      <c r="H283" s="20"/>
    </row>
    <row r="284" spans="2:8" x14ac:dyDescent="0.3">
      <c r="B284" s="20"/>
      <c r="C284" s="20"/>
      <c r="D284" s="20"/>
      <c r="E284" s="20"/>
      <c r="F284" s="20"/>
      <c r="G284" s="20"/>
      <c r="H284" s="20"/>
    </row>
    <row r="285" spans="2:8" x14ac:dyDescent="0.3">
      <c r="B285" s="20"/>
      <c r="C285" s="20"/>
      <c r="D285" s="20"/>
      <c r="E285" s="20"/>
      <c r="F285" s="20"/>
      <c r="G285" s="20"/>
      <c r="H285" s="20"/>
    </row>
    <row r="286" spans="2:8" x14ac:dyDescent="0.3">
      <c r="B286" s="20"/>
      <c r="C286" s="20"/>
      <c r="D286" s="20"/>
      <c r="E286" s="20"/>
      <c r="F286" s="20"/>
      <c r="G286" s="20"/>
      <c r="H286" s="20"/>
    </row>
    <row r="287" spans="2:8" x14ac:dyDescent="0.3">
      <c r="B287" s="20"/>
      <c r="C287" s="20"/>
      <c r="D287" s="20"/>
      <c r="E287" s="20"/>
      <c r="F287" s="20"/>
      <c r="G287" s="20"/>
      <c r="H287" s="20"/>
    </row>
    <row r="288" spans="2:8" x14ac:dyDescent="0.3">
      <c r="B288" s="20"/>
      <c r="C288" s="20"/>
      <c r="D288" s="20"/>
      <c r="E288" s="20"/>
      <c r="F288" s="20"/>
      <c r="G288" s="20"/>
      <c r="H288" s="20"/>
    </row>
    <row r="289" spans="2:8" x14ac:dyDescent="0.3">
      <c r="B289" s="20"/>
      <c r="C289" s="20"/>
      <c r="D289" s="20"/>
      <c r="E289" s="20"/>
      <c r="F289" s="20"/>
      <c r="G289" s="20"/>
      <c r="H289" s="20"/>
    </row>
    <row r="290" spans="2:8" x14ac:dyDescent="0.3">
      <c r="B290" s="20"/>
      <c r="C290" s="20"/>
      <c r="D290" s="20"/>
      <c r="E290" s="20"/>
      <c r="F290" s="20"/>
      <c r="G290" s="20"/>
      <c r="H290" s="20"/>
    </row>
    <row r="291" spans="2:8" x14ac:dyDescent="0.3">
      <c r="B291" s="20"/>
      <c r="C291" s="20"/>
      <c r="D291" s="20"/>
      <c r="E291" s="20"/>
      <c r="F291" s="20"/>
      <c r="G291" s="20"/>
      <c r="H291" s="20"/>
    </row>
    <row r="292" spans="2:8" x14ac:dyDescent="0.3">
      <c r="B292" s="20"/>
      <c r="C292" s="20"/>
      <c r="D292" s="20"/>
      <c r="E292" s="20"/>
      <c r="F292" s="20"/>
      <c r="G292" s="20"/>
      <c r="H292" s="20"/>
    </row>
    <row r="293" spans="2:8" x14ac:dyDescent="0.3">
      <c r="B293" s="20"/>
      <c r="C293" s="20"/>
      <c r="D293" s="20"/>
      <c r="E293" s="20"/>
      <c r="F293" s="20"/>
      <c r="G293" s="20"/>
      <c r="H293" s="20"/>
    </row>
    <row r="294" spans="2:8" x14ac:dyDescent="0.3">
      <c r="B294" s="20"/>
      <c r="C294" s="20"/>
      <c r="D294" s="20"/>
      <c r="E294" s="20"/>
      <c r="F294" s="20"/>
      <c r="G294" s="20"/>
      <c r="H294" s="20"/>
    </row>
    <row r="295" spans="2:8" x14ac:dyDescent="0.3">
      <c r="B295" s="20"/>
      <c r="C295" s="20"/>
      <c r="D295" s="20"/>
      <c r="E295" s="20"/>
      <c r="F295" s="20"/>
      <c r="G295" s="20"/>
      <c r="H295" s="20"/>
    </row>
    <row r="296" spans="2:8" x14ac:dyDescent="0.3">
      <c r="B296" s="20"/>
      <c r="C296" s="20"/>
      <c r="D296" s="20"/>
      <c r="E296" s="20"/>
      <c r="F296" s="20"/>
      <c r="G296" s="20"/>
      <c r="H296" s="20"/>
    </row>
    <row r="297" spans="2:8" x14ac:dyDescent="0.3">
      <c r="B297" s="20"/>
      <c r="C297" s="20"/>
      <c r="D297" s="20"/>
      <c r="E297" s="20"/>
      <c r="F297" s="20"/>
      <c r="G297" s="20"/>
      <c r="H297" s="20"/>
    </row>
    <row r="298" spans="2:8" x14ac:dyDescent="0.3">
      <c r="B298" s="20"/>
      <c r="C298" s="20"/>
      <c r="D298" s="20"/>
      <c r="E298" s="20"/>
      <c r="F298" s="20"/>
      <c r="G298" s="20"/>
      <c r="H298" s="20"/>
    </row>
    <row r="299" spans="2:8" x14ac:dyDescent="0.3">
      <c r="B299" s="20"/>
      <c r="C299" s="20"/>
      <c r="D299" s="20"/>
      <c r="E299" s="20"/>
      <c r="F299" s="20"/>
      <c r="G299" s="20"/>
      <c r="H299" s="20"/>
    </row>
    <row r="300" spans="2:8" x14ac:dyDescent="0.3">
      <c r="B300" s="20"/>
      <c r="C300" s="20"/>
      <c r="D300" s="20"/>
      <c r="E300" s="20"/>
      <c r="F300" s="20"/>
      <c r="G300" s="20"/>
      <c r="H300" s="20"/>
    </row>
    <row r="301" spans="2:8" x14ac:dyDescent="0.3">
      <c r="B301" s="20"/>
      <c r="C301" s="20"/>
      <c r="D301" s="20"/>
      <c r="E301" s="20"/>
      <c r="F301" s="20"/>
      <c r="G301" s="20"/>
      <c r="H301" s="20"/>
    </row>
    <row r="302" spans="2:8" x14ac:dyDescent="0.3">
      <c r="B302" s="20"/>
      <c r="C302" s="20"/>
      <c r="D302" s="20"/>
      <c r="E302" s="20"/>
      <c r="F302" s="20"/>
      <c r="G302" s="20"/>
      <c r="H302" s="20"/>
    </row>
    <row r="303" spans="2:8" x14ac:dyDescent="0.3">
      <c r="B303" s="20"/>
      <c r="C303" s="20"/>
      <c r="D303" s="20"/>
      <c r="E303" s="20"/>
      <c r="F303" s="20"/>
      <c r="G303" s="20"/>
      <c r="H303" s="20"/>
    </row>
    <row r="304" spans="2:8" x14ac:dyDescent="0.3">
      <c r="B304" s="20"/>
      <c r="C304" s="20"/>
      <c r="D304" s="20"/>
      <c r="E304" s="20"/>
      <c r="F304" s="20"/>
      <c r="G304" s="20"/>
      <c r="H304" s="20"/>
    </row>
    <row r="305" spans="2:8" x14ac:dyDescent="0.3">
      <c r="B305" s="20"/>
      <c r="C305" s="20"/>
      <c r="D305" s="20"/>
      <c r="E305" s="20"/>
      <c r="F305" s="20"/>
      <c r="G305" s="20"/>
      <c r="H305" s="20"/>
    </row>
    <row r="306" spans="2:8" x14ac:dyDescent="0.3">
      <c r="B306" s="20"/>
      <c r="C306" s="20"/>
      <c r="D306" s="20"/>
      <c r="E306" s="20"/>
      <c r="F306" s="20"/>
      <c r="G306" s="20"/>
      <c r="H306" s="20"/>
    </row>
    <row r="307" spans="2:8" x14ac:dyDescent="0.3">
      <c r="B307" s="20"/>
      <c r="C307" s="20"/>
      <c r="D307" s="20"/>
      <c r="E307" s="20"/>
      <c r="F307" s="20"/>
      <c r="G307" s="20"/>
      <c r="H307" s="20"/>
    </row>
    <row r="308" spans="2:8" x14ac:dyDescent="0.3">
      <c r="B308" s="20"/>
      <c r="C308" s="20"/>
      <c r="D308" s="20"/>
      <c r="E308" s="20"/>
      <c r="F308" s="20"/>
      <c r="G308" s="20"/>
      <c r="H308" s="20"/>
    </row>
    <row r="309" spans="2:8" x14ac:dyDescent="0.3">
      <c r="B309" s="20"/>
      <c r="C309" s="20"/>
      <c r="D309" s="20"/>
      <c r="E309" s="20"/>
      <c r="F309" s="20"/>
      <c r="G309" s="20"/>
      <c r="H309" s="20"/>
    </row>
    <row r="310" spans="2:8" x14ac:dyDescent="0.3">
      <c r="B310" s="20"/>
      <c r="C310" s="20"/>
      <c r="D310" s="20"/>
      <c r="E310" s="20"/>
      <c r="F310" s="20"/>
      <c r="G310" s="20"/>
      <c r="H310" s="20"/>
    </row>
    <row r="311" spans="2:8" x14ac:dyDescent="0.3">
      <c r="B311" s="20"/>
      <c r="C311" s="20"/>
      <c r="D311" s="20"/>
      <c r="E311" s="20"/>
      <c r="F311" s="20"/>
      <c r="G311" s="20"/>
      <c r="H311" s="20"/>
    </row>
    <row r="312" spans="2:8" x14ac:dyDescent="0.3">
      <c r="B312" s="20"/>
      <c r="C312" s="20"/>
      <c r="D312" s="20"/>
      <c r="E312" s="20"/>
      <c r="F312" s="20"/>
      <c r="G312" s="20"/>
      <c r="H312" s="20"/>
    </row>
    <row r="313" spans="2:8" x14ac:dyDescent="0.3">
      <c r="B313" s="20"/>
      <c r="C313" s="20"/>
      <c r="D313" s="20"/>
      <c r="E313" s="20"/>
      <c r="F313" s="20"/>
      <c r="G313" s="20"/>
      <c r="H313" s="20"/>
    </row>
    <row r="314" spans="2:8" x14ac:dyDescent="0.3">
      <c r="B314" s="20"/>
      <c r="C314" s="20"/>
      <c r="D314" s="20"/>
      <c r="E314" s="20"/>
      <c r="F314" s="20"/>
      <c r="G314" s="20"/>
      <c r="H314" s="20"/>
    </row>
    <row r="315" spans="2:8" x14ac:dyDescent="0.3">
      <c r="B315" s="20"/>
      <c r="C315" s="20"/>
      <c r="D315" s="20"/>
      <c r="E315" s="20"/>
      <c r="F315" s="20"/>
      <c r="G315" s="20"/>
      <c r="H315" s="20"/>
    </row>
    <row r="316" spans="2:8" x14ac:dyDescent="0.3">
      <c r="B316" s="20"/>
      <c r="C316" s="20"/>
      <c r="D316" s="20"/>
      <c r="E316" s="20"/>
      <c r="F316" s="20"/>
      <c r="G316" s="20"/>
      <c r="H316" s="20"/>
    </row>
    <row r="317" spans="2:8" x14ac:dyDescent="0.3">
      <c r="B317" s="20"/>
      <c r="C317" s="20"/>
      <c r="D317" s="20"/>
      <c r="E317" s="20"/>
      <c r="F317" s="20"/>
      <c r="G317" s="20"/>
      <c r="H317" s="20"/>
    </row>
    <row r="318" spans="2:8" x14ac:dyDescent="0.3">
      <c r="B318" s="20"/>
      <c r="C318" s="20"/>
      <c r="D318" s="20"/>
      <c r="E318" s="20"/>
      <c r="F318" s="20"/>
      <c r="G318" s="20"/>
      <c r="H318" s="20"/>
    </row>
    <row r="319" spans="2:8" x14ac:dyDescent="0.3">
      <c r="B319" s="20"/>
      <c r="C319" s="20"/>
      <c r="D319" s="20"/>
      <c r="E319" s="20"/>
      <c r="F319" s="20"/>
      <c r="G319" s="20"/>
      <c r="H319" s="20"/>
    </row>
    <row r="320" spans="2:8" x14ac:dyDescent="0.3">
      <c r="B320" s="20"/>
      <c r="C320" s="20"/>
      <c r="D320" s="20"/>
      <c r="E320" s="20"/>
      <c r="F320" s="20"/>
      <c r="G320" s="20"/>
      <c r="H320" s="20"/>
    </row>
    <row r="321" spans="2:8" x14ac:dyDescent="0.3">
      <c r="B321" s="20"/>
      <c r="C321" s="20"/>
      <c r="D321" s="20"/>
      <c r="E321" s="20"/>
      <c r="F321" s="20"/>
      <c r="G321" s="20"/>
      <c r="H321" s="20"/>
    </row>
    <row r="322" spans="2:8" x14ac:dyDescent="0.3">
      <c r="B322" s="20"/>
      <c r="C322" s="20"/>
      <c r="D322" s="20"/>
      <c r="E322" s="20"/>
      <c r="F322" s="20"/>
      <c r="G322" s="20"/>
      <c r="H322" s="20"/>
    </row>
    <row r="323" spans="2:8" x14ac:dyDescent="0.3">
      <c r="B323" s="20"/>
      <c r="C323" s="20"/>
      <c r="D323" s="20"/>
      <c r="E323" s="20"/>
      <c r="F323" s="20"/>
      <c r="G323" s="20"/>
      <c r="H323" s="20"/>
    </row>
    <row r="324" spans="2:8" x14ac:dyDescent="0.3">
      <c r="B324" s="20"/>
      <c r="C324" s="20"/>
      <c r="D324" s="20"/>
      <c r="E324" s="20"/>
      <c r="F324" s="20"/>
      <c r="G324" s="20"/>
      <c r="H324" s="20"/>
    </row>
    <row r="325" spans="2:8" x14ac:dyDescent="0.3">
      <c r="B325" s="20"/>
      <c r="C325" s="20"/>
      <c r="D325" s="20"/>
      <c r="E325" s="20"/>
      <c r="F325" s="20"/>
      <c r="G325" s="20"/>
      <c r="H325" s="20"/>
    </row>
    <row r="326" spans="2:8" x14ac:dyDescent="0.3">
      <c r="B326" s="20"/>
      <c r="C326" s="20"/>
      <c r="D326" s="20"/>
      <c r="E326" s="20"/>
      <c r="F326" s="20"/>
      <c r="G326" s="20"/>
      <c r="H326" s="20"/>
    </row>
    <row r="327" spans="2:8" x14ac:dyDescent="0.3">
      <c r="B327" s="20"/>
      <c r="C327" s="20"/>
      <c r="D327" s="20"/>
      <c r="E327" s="20"/>
      <c r="F327" s="20"/>
      <c r="G327" s="20"/>
      <c r="H327" s="20"/>
    </row>
    <row r="328" spans="2:8" x14ac:dyDescent="0.3">
      <c r="B328" s="20"/>
      <c r="C328" s="20"/>
      <c r="D328" s="20"/>
      <c r="E328" s="20"/>
      <c r="F328" s="20"/>
      <c r="G328" s="20"/>
      <c r="H328" s="20"/>
    </row>
    <row r="329" spans="2:8" x14ac:dyDescent="0.3">
      <c r="B329" s="20"/>
      <c r="C329" s="20"/>
      <c r="D329" s="20"/>
      <c r="E329" s="20"/>
      <c r="F329" s="20"/>
      <c r="G329" s="20"/>
      <c r="H329" s="20"/>
    </row>
    <row r="330" spans="2:8" x14ac:dyDescent="0.3">
      <c r="B330" s="20"/>
      <c r="C330" s="20"/>
      <c r="D330" s="20"/>
      <c r="E330" s="20"/>
      <c r="F330" s="20"/>
      <c r="G330" s="20"/>
      <c r="H330" s="20"/>
    </row>
    <row r="331" spans="2:8" x14ac:dyDescent="0.3">
      <c r="B331" s="20"/>
      <c r="C331" s="20"/>
      <c r="D331" s="20"/>
      <c r="E331" s="20"/>
      <c r="F331" s="20"/>
      <c r="G331" s="20"/>
      <c r="H331" s="20"/>
    </row>
    <row r="332" spans="2:8" x14ac:dyDescent="0.3">
      <c r="B332" s="20"/>
      <c r="C332" s="20"/>
      <c r="D332" s="20"/>
      <c r="E332" s="20"/>
      <c r="F332" s="20"/>
      <c r="G332" s="20"/>
      <c r="H332" s="20"/>
    </row>
    <row r="333" spans="2:8" x14ac:dyDescent="0.3">
      <c r="B333" s="20"/>
      <c r="C333" s="20"/>
      <c r="D333" s="20"/>
      <c r="E333" s="20"/>
      <c r="F333" s="20"/>
      <c r="G333" s="20"/>
      <c r="H333" s="20"/>
    </row>
    <row r="334" spans="2:8" x14ac:dyDescent="0.3">
      <c r="B334" s="20"/>
      <c r="C334" s="20"/>
      <c r="D334" s="20"/>
      <c r="E334" s="20"/>
      <c r="F334" s="20"/>
      <c r="G334" s="20"/>
      <c r="H334" s="20"/>
    </row>
    <row r="335" spans="2:8" x14ac:dyDescent="0.3">
      <c r="B335" s="20"/>
      <c r="C335" s="20"/>
      <c r="D335" s="20"/>
      <c r="E335" s="20"/>
      <c r="F335" s="20"/>
      <c r="G335" s="20"/>
      <c r="H335" s="20"/>
    </row>
    <row r="336" spans="2:8" x14ac:dyDescent="0.3">
      <c r="B336" s="20"/>
      <c r="C336" s="20"/>
      <c r="D336" s="20"/>
      <c r="E336" s="20"/>
      <c r="F336" s="20"/>
      <c r="G336" s="20"/>
      <c r="H336" s="20"/>
    </row>
    <row r="337" spans="2:8" x14ac:dyDescent="0.3">
      <c r="B337" s="20"/>
      <c r="C337" s="20"/>
      <c r="D337" s="20"/>
      <c r="E337" s="20"/>
      <c r="F337" s="20"/>
      <c r="G337" s="20"/>
      <c r="H337" s="20"/>
    </row>
    <row r="338" spans="2:8" x14ac:dyDescent="0.3">
      <c r="B338" s="20"/>
      <c r="C338" s="20"/>
      <c r="D338" s="20"/>
      <c r="E338" s="20"/>
      <c r="F338" s="20"/>
      <c r="G338" s="20"/>
      <c r="H338" s="20"/>
    </row>
    <row r="339" spans="2:8" x14ac:dyDescent="0.3">
      <c r="B339" s="20"/>
      <c r="C339" s="20"/>
      <c r="D339" s="20"/>
      <c r="E339" s="20"/>
      <c r="F339" s="20"/>
      <c r="G339" s="20"/>
      <c r="H339" s="20"/>
    </row>
    <row r="340" spans="2:8" x14ac:dyDescent="0.3">
      <c r="B340" s="20"/>
      <c r="C340" s="20"/>
      <c r="D340" s="20"/>
      <c r="E340" s="20"/>
      <c r="F340" s="20"/>
      <c r="G340" s="20"/>
      <c r="H340" s="20"/>
    </row>
    <row r="341" spans="2:8" x14ac:dyDescent="0.3">
      <c r="B341" s="20"/>
      <c r="C341" s="20"/>
      <c r="D341" s="20"/>
      <c r="E341" s="20"/>
      <c r="F341" s="20"/>
      <c r="G341" s="20"/>
      <c r="H341" s="20"/>
    </row>
    <row r="342" spans="2:8" x14ac:dyDescent="0.3">
      <c r="B342" s="20"/>
      <c r="C342" s="20"/>
      <c r="D342" s="20"/>
      <c r="E342" s="20"/>
      <c r="F342" s="20"/>
      <c r="G342" s="20"/>
      <c r="H342" s="20"/>
    </row>
    <row r="343" spans="2:8" x14ac:dyDescent="0.3">
      <c r="B343" s="20"/>
      <c r="C343" s="20"/>
      <c r="D343" s="20"/>
      <c r="E343" s="20"/>
      <c r="F343" s="20"/>
      <c r="G343" s="20"/>
      <c r="H343" s="20"/>
    </row>
    <row r="344" spans="2:8" x14ac:dyDescent="0.3">
      <c r="B344" s="20"/>
      <c r="C344" s="20"/>
      <c r="D344" s="20"/>
      <c r="E344" s="20"/>
      <c r="F344" s="20"/>
      <c r="G344" s="20"/>
      <c r="H344" s="20"/>
    </row>
    <row r="345" spans="2:8" x14ac:dyDescent="0.3">
      <c r="B345" s="20"/>
      <c r="C345" s="20"/>
      <c r="D345" s="20"/>
      <c r="E345" s="20"/>
      <c r="F345" s="20"/>
      <c r="G345" s="20"/>
      <c r="H345" s="20"/>
    </row>
    <row r="346" spans="2:8" x14ac:dyDescent="0.3">
      <c r="B346" s="20"/>
      <c r="C346" s="20"/>
      <c r="D346" s="20"/>
      <c r="E346" s="20"/>
      <c r="F346" s="20"/>
      <c r="G346" s="20"/>
      <c r="H346" s="20"/>
    </row>
    <row r="347" spans="2:8" x14ac:dyDescent="0.3">
      <c r="B347" s="20"/>
      <c r="C347" s="20"/>
      <c r="D347" s="20"/>
      <c r="E347" s="20"/>
      <c r="F347" s="20"/>
      <c r="G347" s="20"/>
      <c r="H347" s="20"/>
    </row>
    <row r="348" spans="2:8" x14ac:dyDescent="0.3">
      <c r="B348" s="20"/>
      <c r="C348" s="20"/>
      <c r="D348" s="20"/>
      <c r="E348" s="20"/>
      <c r="F348" s="20"/>
      <c r="G348" s="20"/>
      <c r="H348" s="20"/>
    </row>
    <row r="349" spans="2:8" x14ac:dyDescent="0.3">
      <c r="B349" s="20"/>
      <c r="C349" s="20"/>
      <c r="D349" s="20"/>
      <c r="E349" s="20"/>
      <c r="F349" s="20"/>
      <c r="G349" s="20"/>
      <c r="H349" s="20"/>
    </row>
    <row r="350" spans="2:8" x14ac:dyDescent="0.3">
      <c r="B350" s="20"/>
      <c r="C350" s="20"/>
      <c r="D350" s="20"/>
      <c r="E350" s="20"/>
      <c r="F350" s="20"/>
      <c r="G350" s="20"/>
      <c r="H350" s="20"/>
    </row>
    <row r="351" spans="2:8" x14ac:dyDescent="0.3">
      <c r="B351" s="20"/>
      <c r="C351" s="20"/>
      <c r="D351" s="20"/>
      <c r="E351" s="20"/>
      <c r="F351" s="20"/>
      <c r="G351" s="20"/>
      <c r="H351" s="20"/>
    </row>
    <row r="352" spans="2:8" x14ac:dyDescent="0.3">
      <c r="B352" s="20"/>
      <c r="C352" s="20"/>
      <c r="D352" s="20"/>
      <c r="E352" s="20"/>
      <c r="F352" s="20"/>
      <c r="G352" s="20"/>
      <c r="H352" s="20"/>
    </row>
    <row r="353" spans="2:8" x14ac:dyDescent="0.3">
      <c r="B353" s="20"/>
      <c r="C353" s="20"/>
      <c r="D353" s="20"/>
      <c r="E353" s="20"/>
      <c r="F353" s="20"/>
      <c r="G353" s="20"/>
      <c r="H353" s="20"/>
    </row>
    <row r="354" spans="2:8" x14ac:dyDescent="0.3">
      <c r="B354" s="20"/>
      <c r="C354" s="20"/>
      <c r="D354" s="20"/>
      <c r="E354" s="20"/>
      <c r="F354" s="20"/>
      <c r="G354" s="20"/>
      <c r="H354" s="20"/>
    </row>
    <row r="355" spans="2:8" x14ac:dyDescent="0.3">
      <c r="B355" s="20"/>
      <c r="C355" s="20"/>
      <c r="D355" s="20"/>
      <c r="E355" s="20"/>
      <c r="F355" s="20"/>
      <c r="G355" s="20"/>
      <c r="H355" s="20"/>
    </row>
    <row r="356" spans="2:8" x14ac:dyDescent="0.3">
      <c r="B356" s="20"/>
      <c r="C356" s="20"/>
      <c r="D356" s="20"/>
      <c r="E356" s="20"/>
      <c r="F356" s="20"/>
      <c r="G356" s="20"/>
      <c r="H356" s="20"/>
    </row>
    <row r="357" spans="2:8" x14ac:dyDescent="0.3">
      <c r="B357" s="20"/>
      <c r="C357" s="20"/>
      <c r="D357" s="20"/>
      <c r="E357" s="20"/>
      <c r="F357" s="20"/>
      <c r="G357" s="20"/>
      <c r="H357" s="20"/>
    </row>
    <row r="358" spans="2:8" x14ac:dyDescent="0.3">
      <c r="B358" s="20"/>
      <c r="C358" s="20"/>
      <c r="D358" s="20"/>
      <c r="E358" s="20"/>
      <c r="F358" s="20"/>
      <c r="G358" s="20"/>
      <c r="H358" s="20"/>
    </row>
    <row r="359" spans="2:8" x14ac:dyDescent="0.3">
      <c r="B359" s="20"/>
      <c r="C359" s="20"/>
      <c r="D359" s="20"/>
      <c r="E359" s="20"/>
      <c r="F359" s="20"/>
      <c r="G359" s="20"/>
      <c r="H359" s="20"/>
    </row>
    <row r="360" spans="2:8" x14ac:dyDescent="0.3">
      <c r="B360" s="20"/>
      <c r="C360" s="20"/>
      <c r="D360" s="20"/>
      <c r="E360" s="20"/>
      <c r="F360" s="20"/>
      <c r="G360" s="20"/>
      <c r="H360" s="20"/>
    </row>
    <row r="361" spans="2:8" x14ac:dyDescent="0.3">
      <c r="B361" s="20"/>
      <c r="C361" s="20"/>
      <c r="D361" s="20"/>
      <c r="E361" s="20"/>
      <c r="F361" s="20"/>
      <c r="G361" s="20"/>
      <c r="H361" s="20"/>
    </row>
    <row r="362" spans="2:8" x14ac:dyDescent="0.3">
      <c r="B362" s="20"/>
      <c r="C362" s="20"/>
      <c r="D362" s="20"/>
      <c r="E362" s="20"/>
      <c r="F362" s="20"/>
      <c r="G362" s="20"/>
      <c r="H362" s="20"/>
    </row>
    <row r="363" spans="2:8" x14ac:dyDescent="0.3">
      <c r="B363" s="20"/>
      <c r="C363" s="20"/>
      <c r="D363" s="20"/>
      <c r="E363" s="20"/>
      <c r="F363" s="20"/>
      <c r="G363" s="20"/>
      <c r="H363" s="20"/>
    </row>
    <row r="364" spans="2:8" x14ac:dyDescent="0.3">
      <c r="B364" s="20"/>
      <c r="C364" s="20"/>
      <c r="D364" s="20"/>
      <c r="E364" s="20"/>
      <c r="F364" s="20"/>
      <c r="G364" s="20"/>
      <c r="H364" s="20"/>
    </row>
    <row r="365" spans="2:8" x14ac:dyDescent="0.3">
      <c r="B365" s="20"/>
      <c r="C365" s="20"/>
      <c r="D365" s="20"/>
      <c r="E365" s="20"/>
      <c r="F365" s="20"/>
      <c r="G365" s="20"/>
      <c r="H365" s="20"/>
    </row>
    <row r="366" spans="2:8" x14ac:dyDescent="0.3">
      <c r="B366" s="20"/>
      <c r="C366" s="20"/>
      <c r="D366" s="20"/>
      <c r="E366" s="20"/>
      <c r="F366" s="20"/>
      <c r="G366" s="20"/>
      <c r="H366" s="20"/>
    </row>
    <row r="367" spans="2:8" x14ac:dyDescent="0.3">
      <c r="B367" s="20"/>
      <c r="C367" s="20"/>
      <c r="D367" s="20"/>
      <c r="E367" s="20"/>
      <c r="F367" s="20"/>
      <c r="G367" s="20"/>
      <c r="H367" s="20"/>
    </row>
    <row r="368" spans="2:8" x14ac:dyDescent="0.3">
      <c r="B368" s="20"/>
      <c r="C368" s="20"/>
      <c r="D368" s="20"/>
      <c r="E368" s="20"/>
      <c r="F368" s="20"/>
      <c r="G368" s="20"/>
      <c r="H368" s="20"/>
    </row>
    <row r="369" spans="2:8" x14ac:dyDescent="0.3">
      <c r="B369" s="20"/>
      <c r="C369" s="20"/>
      <c r="D369" s="20"/>
      <c r="E369" s="20"/>
      <c r="F369" s="20"/>
      <c r="G369" s="20"/>
      <c r="H369" s="20"/>
    </row>
    <row r="370" spans="2:8" x14ac:dyDescent="0.3">
      <c r="B370" s="20"/>
      <c r="C370" s="20"/>
      <c r="D370" s="20"/>
      <c r="E370" s="20"/>
      <c r="F370" s="20"/>
      <c r="G370" s="20"/>
      <c r="H370" s="20"/>
    </row>
    <row r="371" spans="2:8" x14ac:dyDescent="0.3">
      <c r="B371" s="20"/>
      <c r="C371" s="20"/>
      <c r="D371" s="20"/>
      <c r="E371" s="20"/>
      <c r="F371" s="20"/>
      <c r="G371" s="20"/>
      <c r="H371" s="20"/>
    </row>
    <row r="372" spans="2:8" x14ac:dyDescent="0.3">
      <c r="B372" s="20"/>
      <c r="C372" s="20"/>
      <c r="D372" s="20"/>
      <c r="E372" s="20"/>
      <c r="F372" s="20"/>
      <c r="G372" s="20"/>
      <c r="H372" s="20"/>
    </row>
    <row r="373" spans="2:8" x14ac:dyDescent="0.3">
      <c r="B373" s="20"/>
      <c r="C373" s="20"/>
      <c r="D373" s="20"/>
      <c r="E373" s="20"/>
      <c r="F373" s="20"/>
      <c r="G373" s="20"/>
      <c r="H373" s="20"/>
    </row>
    <row r="374" spans="2:8" x14ac:dyDescent="0.3">
      <c r="B374" s="20"/>
      <c r="C374" s="20"/>
      <c r="D374" s="20"/>
      <c r="E374" s="20"/>
      <c r="F374" s="20"/>
      <c r="G374" s="20"/>
      <c r="H374" s="20"/>
    </row>
    <row r="375" spans="2:8" x14ac:dyDescent="0.3">
      <c r="B375" s="20"/>
      <c r="C375" s="20"/>
      <c r="D375" s="20"/>
      <c r="E375" s="20"/>
      <c r="F375" s="20"/>
      <c r="G375" s="20"/>
      <c r="H375" s="20"/>
    </row>
    <row r="376" spans="2:8" x14ac:dyDescent="0.3">
      <c r="B376" s="20"/>
      <c r="C376" s="20"/>
      <c r="D376" s="20"/>
      <c r="E376" s="20"/>
      <c r="F376" s="20"/>
      <c r="G376" s="20"/>
      <c r="H376" s="20"/>
    </row>
    <row r="377" spans="2:8" x14ac:dyDescent="0.3">
      <c r="B377" s="20"/>
      <c r="C377" s="20"/>
      <c r="D377" s="20"/>
      <c r="E377" s="20"/>
      <c r="F377" s="20"/>
      <c r="G377" s="20"/>
      <c r="H377" s="20"/>
    </row>
    <row r="378" spans="2:8" x14ac:dyDescent="0.3">
      <c r="B378" s="20"/>
      <c r="C378" s="20"/>
      <c r="D378" s="20"/>
      <c r="E378" s="20"/>
      <c r="F378" s="20"/>
      <c r="G378" s="20"/>
      <c r="H378" s="20"/>
    </row>
    <row r="379" spans="2:8" x14ac:dyDescent="0.3">
      <c r="B379" s="20"/>
      <c r="C379" s="20"/>
      <c r="D379" s="20"/>
      <c r="E379" s="20"/>
      <c r="F379" s="20"/>
      <c r="G379" s="20"/>
      <c r="H379" s="20"/>
    </row>
    <row r="380" spans="2:8" x14ac:dyDescent="0.3">
      <c r="B380" s="20"/>
      <c r="C380" s="20"/>
      <c r="D380" s="20"/>
      <c r="E380" s="20"/>
      <c r="F380" s="20"/>
      <c r="G380" s="20"/>
      <c r="H380" s="20"/>
    </row>
    <row r="381" spans="2:8" x14ac:dyDescent="0.3">
      <c r="B381" s="20"/>
      <c r="C381" s="20"/>
      <c r="D381" s="20"/>
      <c r="E381" s="20"/>
      <c r="F381" s="20"/>
      <c r="G381" s="20"/>
      <c r="H381" s="20"/>
    </row>
    <row r="382" spans="2:8" x14ac:dyDescent="0.3">
      <c r="B382" s="20"/>
      <c r="C382" s="20"/>
      <c r="D382" s="20"/>
      <c r="E382" s="20"/>
      <c r="F382" s="20"/>
      <c r="G382" s="20"/>
      <c r="H382" s="20"/>
    </row>
    <row r="383" spans="2:8" x14ac:dyDescent="0.3">
      <c r="B383" s="20"/>
      <c r="C383" s="20"/>
      <c r="D383" s="20"/>
      <c r="E383" s="20"/>
      <c r="F383" s="20"/>
      <c r="G383" s="20"/>
      <c r="H383" s="20"/>
    </row>
    <row r="384" spans="2:8" x14ac:dyDescent="0.3">
      <c r="B384" s="20"/>
      <c r="C384" s="20"/>
      <c r="D384" s="20"/>
      <c r="E384" s="20"/>
      <c r="F384" s="20"/>
      <c r="G384" s="20"/>
      <c r="H384" s="20"/>
    </row>
    <row r="385" spans="2:8" x14ac:dyDescent="0.3">
      <c r="B385" s="20"/>
      <c r="C385" s="20"/>
      <c r="D385" s="20"/>
      <c r="E385" s="20"/>
      <c r="F385" s="20"/>
      <c r="G385" s="20"/>
      <c r="H385" s="20"/>
    </row>
    <row r="386" spans="2:8" x14ac:dyDescent="0.3">
      <c r="B386" s="20"/>
      <c r="C386" s="20"/>
      <c r="D386" s="20"/>
      <c r="E386" s="20"/>
      <c r="F386" s="20"/>
      <c r="G386" s="20"/>
      <c r="H386" s="20"/>
    </row>
    <row r="387" spans="2:8" x14ac:dyDescent="0.3">
      <c r="B387" s="20"/>
      <c r="C387" s="20"/>
      <c r="D387" s="20"/>
      <c r="E387" s="20"/>
      <c r="F387" s="20"/>
      <c r="G387" s="20"/>
      <c r="H387" s="20"/>
    </row>
    <row r="388" spans="2:8" x14ac:dyDescent="0.3">
      <c r="B388" s="20"/>
      <c r="C388" s="20"/>
      <c r="D388" s="20"/>
      <c r="E388" s="20"/>
      <c r="F388" s="20"/>
      <c r="G388" s="20"/>
      <c r="H388" s="20"/>
    </row>
    <row r="389" spans="2:8" x14ac:dyDescent="0.3">
      <c r="B389" s="20"/>
      <c r="C389" s="20"/>
      <c r="D389" s="20"/>
      <c r="E389" s="20"/>
      <c r="F389" s="20"/>
      <c r="G389" s="20"/>
      <c r="H389" s="20"/>
    </row>
    <row r="390" spans="2:8" x14ac:dyDescent="0.3">
      <c r="B390" s="20"/>
      <c r="C390" s="20"/>
      <c r="D390" s="20"/>
      <c r="E390" s="20"/>
      <c r="F390" s="20"/>
      <c r="G390" s="20"/>
      <c r="H390" s="20"/>
    </row>
    <row r="391" spans="2:8" x14ac:dyDescent="0.3">
      <c r="B391" s="20"/>
      <c r="C391" s="20"/>
      <c r="D391" s="20"/>
      <c r="E391" s="20"/>
      <c r="F391" s="20"/>
      <c r="G391" s="20"/>
      <c r="H391" s="20"/>
    </row>
    <row r="392" spans="2:8" x14ac:dyDescent="0.3">
      <c r="B392" s="20"/>
      <c r="C392" s="20"/>
      <c r="D392" s="20"/>
      <c r="E392" s="20"/>
      <c r="F392" s="20"/>
      <c r="G392" s="20"/>
      <c r="H392" s="20"/>
    </row>
    <row r="393" spans="2:8" x14ac:dyDescent="0.3">
      <c r="B393" s="20"/>
      <c r="C393" s="20"/>
      <c r="D393" s="20"/>
      <c r="E393" s="20"/>
      <c r="F393" s="20"/>
      <c r="G393" s="20"/>
      <c r="H393" s="20"/>
    </row>
    <row r="394" spans="2:8" x14ac:dyDescent="0.3">
      <c r="B394" s="20"/>
      <c r="C394" s="20"/>
      <c r="D394" s="20"/>
      <c r="E394" s="20"/>
      <c r="F394" s="20"/>
      <c r="G394" s="20"/>
      <c r="H394" s="20"/>
    </row>
    <row r="395" spans="2:8" x14ac:dyDescent="0.3">
      <c r="B395" s="20"/>
      <c r="C395" s="20"/>
      <c r="D395" s="20"/>
      <c r="E395" s="20"/>
      <c r="F395" s="20"/>
      <c r="G395" s="20"/>
      <c r="H395" s="20"/>
    </row>
    <row r="396" spans="2:8" x14ac:dyDescent="0.3">
      <c r="B396" s="20"/>
      <c r="C396" s="20"/>
      <c r="D396" s="20"/>
      <c r="E396" s="20"/>
      <c r="F396" s="20"/>
      <c r="G396" s="20"/>
      <c r="H396" s="20"/>
    </row>
    <row r="397" spans="2:8" x14ac:dyDescent="0.3">
      <c r="B397" s="20"/>
      <c r="C397" s="20"/>
      <c r="D397" s="20"/>
      <c r="E397" s="20"/>
      <c r="F397" s="20"/>
      <c r="G397" s="20"/>
      <c r="H397" s="20"/>
    </row>
    <row r="398" spans="2:8" x14ac:dyDescent="0.3">
      <c r="B398" s="20"/>
      <c r="C398" s="20"/>
      <c r="D398" s="20"/>
      <c r="E398" s="20"/>
      <c r="F398" s="20"/>
      <c r="G398" s="20"/>
      <c r="H398" s="20"/>
    </row>
    <row r="399" spans="2:8" x14ac:dyDescent="0.3">
      <c r="B399" s="20"/>
      <c r="C399" s="20"/>
      <c r="D399" s="20"/>
      <c r="E399" s="20"/>
      <c r="F399" s="20"/>
      <c r="G399" s="20"/>
      <c r="H399" s="20"/>
    </row>
    <row r="400" spans="2:8" x14ac:dyDescent="0.3">
      <c r="B400" s="20"/>
      <c r="C400" s="20"/>
      <c r="D400" s="20"/>
      <c r="E400" s="20"/>
      <c r="F400" s="20"/>
      <c r="G400" s="20"/>
      <c r="H400" s="20"/>
    </row>
    <row r="401" spans="2:8" x14ac:dyDescent="0.3">
      <c r="B401" s="20"/>
      <c r="C401" s="20"/>
      <c r="D401" s="20"/>
      <c r="E401" s="20"/>
      <c r="F401" s="20"/>
      <c r="G401" s="20"/>
      <c r="H401" s="20"/>
    </row>
    <row r="402" spans="2:8" x14ac:dyDescent="0.3">
      <c r="B402" s="20"/>
      <c r="C402" s="20"/>
      <c r="D402" s="20"/>
      <c r="E402" s="20"/>
      <c r="F402" s="20"/>
      <c r="G402" s="20"/>
      <c r="H402" s="20"/>
    </row>
    <row r="403" spans="2:8" x14ac:dyDescent="0.3">
      <c r="B403" s="20"/>
      <c r="C403" s="20"/>
      <c r="D403" s="20"/>
      <c r="E403" s="20"/>
      <c r="F403" s="20"/>
      <c r="G403" s="20"/>
      <c r="H403" s="20"/>
    </row>
    <row r="404" spans="2:8" x14ac:dyDescent="0.3">
      <c r="B404" s="20"/>
      <c r="C404" s="20"/>
      <c r="D404" s="20"/>
      <c r="E404" s="20"/>
      <c r="F404" s="20"/>
      <c r="G404" s="20"/>
      <c r="H404" s="20"/>
    </row>
    <row r="405" spans="2:8" x14ac:dyDescent="0.3">
      <c r="B405" s="20"/>
      <c r="C405" s="20"/>
      <c r="D405" s="20"/>
      <c r="E405" s="20"/>
      <c r="F405" s="20"/>
      <c r="G405" s="20"/>
      <c r="H405" s="20"/>
    </row>
    <row r="406" spans="2:8" x14ac:dyDescent="0.3">
      <c r="B406" s="20"/>
      <c r="C406" s="20"/>
      <c r="D406" s="20"/>
      <c r="E406" s="20"/>
      <c r="F406" s="20"/>
      <c r="G406" s="20"/>
      <c r="H406" s="20"/>
    </row>
    <row r="407" spans="2:8" x14ac:dyDescent="0.3">
      <c r="B407" s="20"/>
      <c r="C407" s="20"/>
      <c r="D407" s="20"/>
      <c r="E407" s="20"/>
      <c r="F407" s="20"/>
      <c r="G407" s="20"/>
      <c r="H407" s="20"/>
    </row>
    <row r="408" spans="2:8" x14ac:dyDescent="0.3">
      <c r="B408" s="20"/>
      <c r="C408" s="20"/>
      <c r="D408" s="20"/>
      <c r="E408" s="20"/>
      <c r="F408" s="20"/>
      <c r="G408" s="20"/>
      <c r="H408" s="20"/>
    </row>
    <row r="409" spans="2:8" x14ac:dyDescent="0.3">
      <c r="B409" s="20"/>
      <c r="C409" s="20"/>
      <c r="D409" s="20"/>
      <c r="E409" s="20"/>
      <c r="F409" s="20"/>
      <c r="G409" s="20"/>
      <c r="H409" s="20"/>
    </row>
    <row r="410" spans="2:8" x14ac:dyDescent="0.3">
      <c r="B410" s="20"/>
      <c r="C410" s="20"/>
      <c r="D410" s="20"/>
      <c r="E410" s="20"/>
      <c r="F410" s="20"/>
      <c r="G410" s="20"/>
      <c r="H410" s="20"/>
    </row>
    <row r="411" spans="2:8" x14ac:dyDescent="0.3">
      <c r="B411" s="20"/>
      <c r="C411" s="20"/>
      <c r="D411" s="20"/>
      <c r="E411" s="20"/>
      <c r="F411" s="20"/>
      <c r="G411" s="20"/>
      <c r="H411" s="20"/>
    </row>
    <row r="412" spans="2:8" x14ac:dyDescent="0.3">
      <c r="B412" s="20"/>
      <c r="C412" s="20"/>
      <c r="D412" s="20"/>
      <c r="E412" s="20"/>
      <c r="F412" s="20"/>
      <c r="G412" s="20"/>
      <c r="H412" s="20"/>
    </row>
    <row r="413" spans="2:8" x14ac:dyDescent="0.3">
      <c r="B413" s="20"/>
      <c r="C413" s="20"/>
      <c r="D413" s="20"/>
      <c r="E413" s="20"/>
      <c r="F413" s="20"/>
      <c r="G413" s="20"/>
      <c r="H413" s="20"/>
    </row>
    <row r="414" spans="2:8" x14ac:dyDescent="0.3">
      <c r="B414" s="20"/>
      <c r="C414" s="20"/>
      <c r="D414" s="20"/>
      <c r="E414" s="20"/>
      <c r="F414" s="20"/>
      <c r="G414" s="20"/>
      <c r="H414" s="20"/>
    </row>
    <row r="415" spans="2:8" x14ac:dyDescent="0.3">
      <c r="B415" s="20"/>
      <c r="C415" s="20"/>
      <c r="D415" s="20"/>
      <c r="E415" s="20"/>
      <c r="F415" s="20"/>
      <c r="G415" s="20"/>
      <c r="H415" s="20"/>
    </row>
    <row r="416" spans="2:8" x14ac:dyDescent="0.3">
      <c r="B416" s="20"/>
      <c r="C416" s="20"/>
      <c r="D416" s="20"/>
      <c r="E416" s="20"/>
      <c r="F416" s="20"/>
      <c r="G416" s="20"/>
      <c r="H416" s="20"/>
    </row>
    <row r="417" spans="2:8" x14ac:dyDescent="0.3">
      <c r="B417" s="20"/>
      <c r="C417" s="20"/>
      <c r="D417" s="20"/>
      <c r="E417" s="20"/>
      <c r="F417" s="20"/>
      <c r="G417" s="20"/>
      <c r="H417" s="20"/>
    </row>
    <row r="418" spans="2:8" x14ac:dyDescent="0.3">
      <c r="B418" s="20"/>
      <c r="C418" s="20"/>
      <c r="D418" s="20"/>
      <c r="E418" s="20"/>
      <c r="F418" s="20"/>
      <c r="G418" s="20"/>
      <c r="H418" s="20"/>
    </row>
    <row r="419" spans="2:8" x14ac:dyDescent="0.3">
      <c r="B419" s="20"/>
      <c r="C419" s="20"/>
      <c r="D419" s="20"/>
      <c r="E419" s="20"/>
      <c r="F419" s="20"/>
      <c r="G419" s="20"/>
      <c r="H419" s="20"/>
    </row>
    <row r="420" spans="2:8" x14ac:dyDescent="0.3">
      <c r="B420" s="20"/>
      <c r="C420" s="20"/>
      <c r="D420" s="20"/>
      <c r="E420" s="20"/>
      <c r="F420" s="20"/>
      <c r="G420" s="20"/>
      <c r="H420" s="20"/>
    </row>
    <row r="421" spans="2:8" x14ac:dyDescent="0.3">
      <c r="B421" s="20"/>
      <c r="C421" s="20"/>
      <c r="D421" s="20"/>
      <c r="E421" s="20"/>
      <c r="F421" s="20"/>
      <c r="G421" s="20"/>
      <c r="H421" s="20"/>
    </row>
    <row r="422" spans="2:8" x14ac:dyDescent="0.3">
      <c r="B422" s="20"/>
      <c r="C422" s="20"/>
      <c r="D422" s="20"/>
      <c r="E422" s="20"/>
      <c r="F422" s="20"/>
      <c r="G422" s="20"/>
      <c r="H422" s="20"/>
    </row>
    <row r="423" spans="2:8" x14ac:dyDescent="0.3">
      <c r="B423" s="20"/>
      <c r="C423" s="20"/>
      <c r="D423" s="20"/>
      <c r="E423" s="20"/>
      <c r="F423" s="20"/>
      <c r="G423" s="20"/>
      <c r="H423" s="20"/>
    </row>
    <row r="424" spans="2:8" x14ac:dyDescent="0.3">
      <c r="B424" s="20"/>
      <c r="C424" s="20"/>
      <c r="D424" s="20"/>
      <c r="E424" s="20"/>
      <c r="F424" s="20"/>
      <c r="G424" s="20"/>
      <c r="H424" s="20"/>
    </row>
    <row r="425" spans="2:8" x14ac:dyDescent="0.3">
      <c r="B425" s="20"/>
      <c r="C425" s="20"/>
      <c r="D425" s="20"/>
      <c r="E425" s="20"/>
      <c r="F425" s="20"/>
      <c r="G425" s="20"/>
      <c r="H425" s="20"/>
    </row>
    <row r="426" spans="2:8" x14ac:dyDescent="0.3">
      <c r="B426" s="20"/>
      <c r="C426" s="20"/>
      <c r="D426" s="20"/>
      <c r="E426" s="20"/>
      <c r="F426" s="20"/>
      <c r="G426" s="20"/>
      <c r="H426" s="20"/>
    </row>
    <row r="427" spans="2:8" x14ac:dyDescent="0.3">
      <c r="B427" s="20"/>
      <c r="C427" s="20"/>
      <c r="D427" s="20"/>
      <c r="E427" s="20"/>
      <c r="F427" s="20"/>
      <c r="G427" s="20"/>
      <c r="H427" s="20"/>
    </row>
    <row r="428" spans="2:8" x14ac:dyDescent="0.3">
      <c r="B428" s="20"/>
      <c r="C428" s="20"/>
      <c r="D428" s="20"/>
      <c r="E428" s="20"/>
      <c r="F428" s="20"/>
      <c r="G428" s="20"/>
      <c r="H428" s="20"/>
    </row>
    <row r="429" spans="2:8" x14ac:dyDescent="0.3">
      <c r="B429" s="20"/>
      <c r="C429" s="20"/>
      <c r="D429" s="20"/>
      <c r="E429" s="20"/>
      <c r="F429" s="20"/>
      <c r="G429" s="20"/>
      <c r="H429" s="20"/>
    </row>
    <row r="430" spans="2:8" x14ac:dyDescent="0.3">
      <c r="B430" s="20"/>
      <c r="C430" s="20"/>
      <c r="D430" s="20"/>
      <c r="E430" s="20"/>
      <c r="F430" s="20"/>
      <c r="G430" s="20"/>
      <c r="H430" s="20"/>
    </row>
    <row r="431" spans="2:8" x14ac:dyDescent="0.3">
      <c r="B431" s="20"/>
      <c r="C431" s="20"/>
      <c r="D431" s="20"/>
      <c r="E431" s="20"/>
      <c r="F431" s="20"/>
      <c r="G431" s="20"/>
      <c r="H431" s="20"/>
    </row>
    <row r="432" spans="2:8" x14ac:dyDescent="0.3">
      <c r="B432" s="20"/>
      <c r="C432" s="20"/>
      <c r="D432" s="20"/>
      <c r="E432" s="20"/>
      <c r="F432" s="20"/>
      <c r="G432" s="20"/>
      <c r="H432" s="20"/>
    </row>
    <row r="433" spans="6:8" x14ac:dyDescent="0.3">
      <c r="F433" s="20"/>
      <c r="G433" s="20"/>
      <c r="H433" s="20"/>
    </row>
    <row r="434" spans="6:8" x14ac:dyDescent="0.3">
      <c r="F434" s="20"/>
      <c r="G434" s="20"/>
      <c r="H434" s="20"/>
    </row>
    <row r="435" spans="6:8" x14ac:dyDescent="0.3">
      <c r="F435" s="20"/>
      <c r="G435" s="20"/>
      <c r="H435" s="20"/>
    </row>
    <row r="436" spans="6:8" x14ac:dyDescent="0.3">
      <c r="F436" s="20"/>
      <c r="G436" s="20"/>
      <c r="H436" s="20"/>
    </row>
    <row r="437" spans="6:8" x14ac:dyDescent="0.3">
      <c r="F437" s="20"/>
      <c r="G437" s="20"/>
      <c r="H437" s="20"/>
    </row>
    <row r="438" spans="6:8" x14ac:dyDescent="0.3">
      <c r="F438" s="20"/>
      <c r="G438" s="20"/>
      <c r="H438" s="20"/>
    </row>
    <row r="439" spans="6:8" x14ac:dyDescent="0.3">
      <c r="F439" s="20"/>
      <c r="G439" s="20"/>
      <c r="H439" s="20"/>
    </row>
    <row r="440" spans="6:8" x14ac:dyDescent="0.3">
      <c r="F440" s="20"/>
      <c r="G440" s="20"/>
      <c r="H440" s="20"/>
    </row>
    <row r="441" spans="6:8" x14ac:dyDescent="0.3">
      <c r="F441" s="20"/>
      <c r="G441" s="20"/>
      <c r="H441" s="20"/>
    </row>
    <row r="442" spans="6:8" x14ac:dyDescent="0.3">
      <c r="F442" s="20"/>
      <c r="G442" s="20"/>
      <c r="H442" s="20"/>
    </row>
    <row r="443" spans="6:8" x14ac:dyDescent="0.3">
      <c r="F443" s="20"/>
      <c r="G443" s="20"/>
      <c r="H443" s="20"/>
    </row>
    <row r="444" spans="6:8" x14ac:dyDescent="0.3">
      <c r="F444" s="20"/>
      <c r="G444" s="20"/>
      <c r="H444" s="20"/>
    </row>
    <row r="445" spans="6:8" x14ac:dyDescent="0.3">
      <c r="F445" s="20"/>
      <c r="G445" s="20"/>
      <c r="H445" s="20"/>
    </row>
    <row r="446" spans="6:8" x14ac:dyDescent="0.3">
      <c r="F446" s="20"/>
      <c r="G446" s="20"/>
      <c r="H446" s="20"/>
    </row>
    <row r="447" spans="6:8" x14ac:dyDescent="0.3">
      <c r="F447" s="20"/>
      <c r="G447" s="20"/>
      <c r="H447" s="20"/>
    </row>
    <row r="448" spans="6:8" x14ac:dyDescent="0.3">
      <c r="F448" s="20"/>
      <c r="G448" s="20"/>
      <c r="H448" s="20"/>
    </row>
    <row r="449" spans="6:8" x14ac:dyDescent="0.3">
      <c r="F449" s="20"/>
      <c r="G449" s="20"/>
      <c r="H449" s="20"/>
    </row>
    <row r="450" spans="6:8" x14ac:dyDescent="0.3">
      <c r="F450" s="20"/>
      <c r="G450" s="20"/>
      <c r="H450" s="20"/>
    </row>
    <row r="451" spans="6:8" x14ac:dyDescent="0.3">
      <c r="F451" s="20"/>
      <c r="G451" s="20"/>
      <c r="H451" s="20"/>
    </row>
    <row r="452" spans="6:8" x14ac:dyDescent="0.3">
      <c r="F452" s="20"/>
      <c r="G452" s="20"/>
      <c r="H452" s="20"/>
    </row>
    <row r="453" spans="6:8" x14ac:dyDescent="0.3">
      <c r="F453" s="20"/>
      <c r="G453" s="20"/>
      <c r="H453" s="20"/>
    </row>
    <row r="454" spans="6:8" x14ac:dyDescent="0.3">
      <c r="F454" s="20"/>
      <c r="G454" s="20"/>
      <c r="H454" s="20"/>
    </row>
    <row r="455" spans="6:8" x14ac:dyDescent="0.3">
      <c r="F455" s="20"/>
      <c r="G455" s="20"/>
      <c r="H455" s="20"/>
    </row>
    <row r="456" spans="6:8" x14ac:dyDescent="0.3">
      <c r="F456" s="20"/>
      <c r="G456" s="20"/>
      <c r="H456" s="20"/>
    </row>
    <row r="457" spans="6:8" x14ac:dyDescent="0.3">
      <c r="F457" s="20"/>
      <c r="G457" s="20"/>
      <c r="H457" s="20"/>
    </row>
    <row r="458" spans="6:8" x14ac:dyDescent="0.3">
      <c r="F458" s="20"/>
      <c r="G458" s="20"/>
      <c r="H458" s="20"/>
    </row>
    <row r="459" spans="6:8" x14ac:dyDescent="0.3">
      <c r="F459" s="20"/>
      <c r="G459" s="20"/>
      <c r="H459" s="20"/>
    </row>
    <row r="460" spans="6:8" x14ac:dyDescent="0.3">
      <c r="F460" s="20"/>
      <c r="G460" s="20"/>
      <c r="H460" s="20"/>
    </row>
    <row r="461" spans="6:8" x14ac:dyDescent="0.3">
      <c r="F461" s="20"/>
      <c r="G461" s="20"/>
      <c r="H461" s="20"/>
    </row>
    <row r="462" spans="6:8" x14ac:dyDescent="0.3">
      <c r="F462" s="20"/>
      <c r="G462" s="20"/>
      <c r="H462" s="20"/>
    </row>
    <row r="463" spans="6:8" x14ac:dyDescent="0.3">
      <c r="F463" s="20"/>
      <c r="G463" s="20"/>
      <c r="H463" s="20"/>
    </row>
    <row r="464" spans="6:8" x14ac:dyDescent="0.3">
      <c r="F464" s="20"/>
      <c r="G464" s="20"/>
      <c r="H464" s="20"/>
    </row>
    <row r="465" spans="6:8" x14ac:dyDescent="0.3">
      <c r="F465" s="20"/>
      <c r="G465" s="20"/>
      <c r="H465" s="20"/>
    </row>
    <row r="466" spans="6:8" x14ac:dyDescent="0.3">
      <c r="F466" s="20"/>
      <c r="G466" s="20"/>
      <c r="H466" s="20"/>
    </row>
    <row r="467" spans="6:8" x14ac:dyDescent="0.3">
      <c r="F467" s="20"/>
      <c r="G467" s="20"/>
      <c r="H467" s="20"/>
    </row>
    <row r="468" spans="6:8" x14ac:dyDescent="0.3">
      <c r="F468" s="20"/>
      <c r="G468" s="20"/>
      <c r="H468" s="20"/>
    </row>
    <row r="469" spans="6:8" x14ac:dyDescent="0.3">
      <c r="F469" s="20"/>
      <c r="G469" s="20"/>
      <c r="H469" s="20"/>
    </row>
    <row r="470" spans="6:8" x14ac:dyDescent="0.3">
      <c r="F470" s="20"/>
      <c r="G470" s="20"/>
      <c r="H470" s="20"/>
    </row>
    <row r="471" spans="6:8" x14ac:dyDescent="0.3">
      <c r="F471" s="20"/>
      <c r="G471" s="20"/>
      <c r="H471" s="20"/>
    </row>
    <row r="472" spans="6:8" x14ac:dyDescent="0.3">
      <c r="F472" s="20"/>
      <c r="G472" s="20"/>
      <c r="H472" s="20"/>
    </row>
    <row r="473" spans="6:8" x14ac:dyDescent="0.3">
      <c r="F473" s="20"/>
      <c r="G473" s="20"/>
      <c r="H473" s="20"/>
    </row>
    <row r="474" spans="6:8" x14ac:dyDescent="0.3">
      <c r="F474" s="20"/>
      <c r="G474" s="20"/>
      <c r="H474" s="20"/>
    </row>
    <row r="475" spans="6:8" x14ac:dyDescent="0.3">
      <c r="F475" s="20"/>
      <c r="G475" s="20"/>
      <c r="H475" s="20"/>
    </row>
    <row r="476" spans="6:8" x14ac:dyDescent="0.3">
      <c r="F476" s="20"/>
      <c r="G476" s="20"/>
      <c r="H476" s="20"/>
    </row>
    <row r="477" spans="6:8" x14ac:dyDescent="0.3">
      <c r="F477" s="20"/>
      <c r="G477" s="20"/>
      <c r="H477" s="20"/>
    </row>
    <row r="478" spans="6:8" x14ac:dyDescent="0.3">
      <c r="F478" s="20"/>
      <c r="G478" s="20"/>
      <c r="H478" s="20"/>
    </row>
    <row r="479" spans="6:8" x14ac:dyDescent="0.3">
      <c r="F479" s="20"/>
      <c r="G479" s="20"/>
      <c r="H479" s="20"/>
    </row>
    <row r="480" spans="6:8" x14ac:dyDescent="0.3">
      <c r="F480" s="20"/>
      <c r="G480" s="20"/>
      <c r="H480" s="20"/>
    </row>
    <row r="481" spans="6:8" x14ac:dyDescent="0.3">
      <c r="F481" s="20"/>
      <c r="G481" s="20"/>
      <c r="H481" s="20"/>
    </row>
    <row r="482" spans="6:8" x14ac:dyDescent="0.3">
      <c r="F482" s="20"/>
      <c r="G482" s="20"/>
      <c r="H482" s="20"/>
    </row>
    <row r="483" spans="6:8" x14ac:dyDescent="0.3">
      <c r="F483" s="20"/>
      <c r="G483" s="20"/>
      <c r="H483" s="20"/>
    </row>
    <row r="484" spans="6:8" x14ac:dyDescent="0.3">
      <c r="F484" s="20"/>
      <c r="G484" s="20"/>
      <c r="H484" s="20"/>
    </row>
    <row r="485" spans="6:8" x14ac:dyDescent="0.3">
      <c r="F485" s="20"/>
      <c r="G485" s="20"/>
      <c r="H485" s="20"/>
    </row>
    <row r="486" spans="6:8" x14ac:dyDescent="0.3">
      <c r="F486" s="20"/>
      <c r="G486" s="20"/>
      <c r="H486" s="20"/>
    </row>
    <row r="487" spans="6:8" x14ac:dyDescent="0.3">
      <c r="F487" s="20"/>
      <c r="G487" s="20"/>
      <c r="H487" s="20"/>
    </row>
    <row r="488" spans="6:8" x14ac:dyDescent="0.3">
      <c r="F488" s="20"/>
      <c r="G488" s="20"/>
      <c r="H488" s="20"/>
    </row>
    <row r="489" spans="6:8" x14ac:dyDescent="0.3">
      <c r="F489" s="20"/>
      <c r="G489" s="20"/>
      <c r="H489" s="20"/>
    </row>
    <row r="490" spans="6:8" x14ac:dyDescent="0.3">
      <c r="F490" s="20"/>
      <c r="G490" s="20"/>
      <c r="H490" s="20"/>
    </row>
    <row r="491" spans="6:8" x14ac:dyDescent="0.3">
      <c r="F491" s="20"/>
      <c r="G491" s="20"/>
      <c r="H491" s="20"/>
    </row>
    <row r="492" spans="6:8" x14ac:dyDescent="0.3">
      <c r="F492" s="20"/>
      <c r="G492" s="20"/>
      <c r="H492" s="20"/>
    </row>
    <row r="493" spans="6:8" x14ac:dyDescent="0.3">
      <c r="F493" s="20"/>
      <c r="G493" s="20"/>
      <c r="H493" s="20"/>
    </row>
    <row r="494" spans="6:8" x14ac:dyDescent="0.3">
      <c r="F494" s="20"/>
      <c r="G494" s="20"/>
      <c r="H494" s="20"/>
    </row>
    <row r="495" spans="6:8" x14ac:dyDescent="0.3">
      <c r="F495" s="20"/>
      <c r="G495" s="20"/>
      <c r="H495" s="20"/>
    </row>
    <row r="496" spans="6:8" x14ac:dyDescent="0.3">
      <c r="F496" s="20"/>
      <c r="G496" s="20"/>
      <c r="H496" s="20"/>
    </row>
    <row r="497" spans="6:8" x14ac:dyDescent="0.3">
      <c r="F497" s="20"/>
      <c r="G497" s="20"/>
      <c r="H497" s="20"/>
    </row>
    <row r="498" spans="6:8" x14ac:dyDescent="0.3">
      <c r="F498" s="20"/>
      <c r="G498" s="20"/>
      <c r="H498" s="20"/>
    </row>
    <row r="499" spans="6:8" x14ac:dyDescent="0.3">
      <c r="F499" s="20"/>
      <c r="G499" s="20"/>
      <c r="H499" s="20"/>
    </row>
    <row r="500" spans="6:8" x14ac:dyDescent="0.3">
      <c r="F500" s="20"/>
      <c r="G500" s="20"/>
      <c r="H500" s="20"/>
    </row>
    <row r="501" spans="6:8" x14ac:dyDescent="0.3">
      <c r="F501" s="20"/>
      <c r="G501" s="20"/>
      <c r="H501" s="20"/>
    </row>
    <row r="502" spans="6:8" x14ac:dyDescent="0.3">
      <c r="F502" s="20"/>
      <c r="G502" s="20"/>
      <c r="H502" s="20"/>
    </row>
    <row r="503" spans="6:8" x14ac:dyDescent="0.3">
      <c r="F503" s="20"/>
      <c r="G503" s="20"/>
      <c r="H503" s="20"/>
    </row>
    <row r="504" spans="6:8" x14ac:dyDescent="0.3">
      <c r="F504" s="20"/>
      <c r="G504" s="20"/>
      <c r="H504" s="20"/>
    </row>
    <row r="505" spans="6:8" x14ac:dyDescent="0.3">
      <c r="F505" s="20"/>
      <c r="G505" s="20"/>
      <c r="H505" s="20"/>
    </row>
    <row r="506" spans="6:8" x14ac:dyDescent="0.3">
      <c r="F506" s="20"/>
      <c r="G506" s="20"/>
      <c r="H506" s="20"/>
    </row>
    <row r="507" spans="6:8" x14ac:dyDescent="0.3">
      <c r="F507" s="20"/>
      <c r="G507" s="20"/>
      <c r="H507" s="20"/>
    </row>
    <row r="508" spans="6:8" x14ac:dyDescent="0.3">
      <c r="F508" s="20"/>
      <c r="G508" s="20"/>
      <c r="H508" s="20"/>
    </row>
    <row r="509" spans="6:8" x14ac:dyDescent="0.3">
      <c r="F509" s="20"/>
      <c r="G509" s="20"/>
      <c r="H509" s="20"/>
    </row>
    <row r="510" spans="6:8" x14ac:dyDescent="0.3">
      <c r="F510" s="20"/>
      <c r="G510" s="20"/>
      <c r="H510" s="20"/>
    </row>
    <row r="511" spans="6:8" x14ac:dyDescent="0.3">
      <c r="F511" s="20"/>
      <c r="G511" s="20"/>
      <c r="H511" s="20"/>
    </row>
    <row r="512" spans="6:8" x14ac:dyDescent="0.3">
      <c r="F512" s="20"/>
      <c r="G512" s="20"/>
      <c r="H512" s="20"/>
    </row>
    <row r="513" spans="6:8" x14ac:dyDescent="0.3">
      <c r="F513" s="20"/>
      <c r="G513" s="20"/>
      <c r="H513" s="20"/>
    </row>
    <row r="514" spans="6:8" x14ac:dyDescent="0.3">
      <c r="F514" s="20"/>
      <c r="G514" s="20"/>
      <c r="H514" s="20"/>
    </row>
    <row r="515" spans="6:8" x14ac:dyDescent="0.3">
      <c r="F515" s="20"/>
      <c r="G515" s="20"/>
      <c r="H515" s="20"/>
    </row>
    <row r="516" spans="6:8" x14ac:dyDescent="0.3">
      <c r="F516" s="20"/>
      <c r="G516" s="20"/>
      <c r="H516" s="20"/>
    </row>
    <row r="517" spans="6:8" x14ac:dyDescent="0.3">
      <c r="F517" s="20"/>
      <c r="G517" s="20"/>
      <c r="H517" s="20"/>
    </row>
    <row r="518" spans="6:8" x14ac:dyDescent="0.3">
      <c r="F518" s="20"/>
      <c r="G518" s="20"/>
      <c r="H518" s="20"/>
    </row>
    <row r="519" spans="6:8" x14ac:dyDescent="0.3">
      <c r="F519" s="20"/>
      <c r="G519" s="20"/>
      <c r="H519" s="20"/>
    </row>
    <row r="520" spans="6:8" x14ac:dyDescent="0.3">
      <c r="F520" s="20"/>
      <c r="G520" s="20"/>
      <c r="H520" s="20"/>
    </row>
    <row r="521" spans="6:8" x14ac:dyDescent="0.3">
      <c r="F521" s="20"/>
      <c r="G521" s="20"/>
      <c r="H521" s="20"/>
    </row>
    <row r="522" spans="6:8" x14ac:dyDescent="0.3">
      <c r="F522" s="20"/>
      <c r="G522" s="20"/>
      <c r="H522" s="20"/>
    </row>
    <row r="523" spans="6:8" x14ac:dyDescent="0.3">
      <c r="F523" s="20"/>
      <c r="G523" s="20"/>
      <c r="H523" s="20"/>
    </row>
    <row r="524" spans="6:8" x14ac:dyDescent="0.3">
      <c r="F524" s="20"/>
      <c r="G524" s="20"/>
      <c r="H524" s="20"/>
    </row>
    <row r="525" spans="6:8" x14ac:dyDescent="0.3">
      <c r="F525" s="20"/>
      <c r="G525" s="20"/>
      <c r="H525" s="20"/>
    </row>
  </sheetData>
  <sheetProtection algorithmName="SHA-512" hashValue="JGIPgzh670HkLkkhd6lfc0jEEodA9BJKrXtNVdeeg5hn84lRllfnF+BnlThEfx1e/4/guYYrDMkyCJvVyBukEQ==" saltValue="+P0UEiYBHJxqLptlKH7kLw==" spinCount="100000" sheet="1" objects="1" scenarios="1"/>
  <mergeCells count="2">
    <mergeCell ref="D62:E62"/>
    <mergeCell ref="B68:G71"/>
  </mergeCells>
  <conditionalFormatting sqref="F7:F27">
    <cfRule type="colorScale" priority="9">
      <colorScale>
        <cfvo type="min"/>
        <cfvo type="percentile" val="50"/>
        <cfvo type="max"/>
        <color rgb="FFF8696B"/>
        <color rgb="FFFFEB84"/>
        <color rgb="FF63BE7B"/>
      </colorScale>
    </cfRule>
  </conditionalFormatting>
  <conditionalFormatting sqref="G7:H25">
    <cfRule type="cellIs" dxfId="14" priority="6" operator="between">
      <formula>4</formula>
      <formula>5</formula>
    </cfRule>
    <cfRule type="cellIs" dxfId="13" priority="7" operator="between">
      <formula>3</formula>
      <formula>3</formula>
    </cfRule>
    <cfRule type="cellIs" dxfId="12" priority="8" operator="between">
      <formula>1</formula>
      <formula>2</formula>
    </cfRule>
  </conditionalFormatting>
  <conditionalFormatting sqref="F29:F53">
    <cfRule type="colorScale" priority="5">
      <colorScale>
        <cfvo type="min"/>
        <cfvo type="percentile" val="50"/>
        <cfvo type="max"/>
        <color rgb="FFF8696B"/>
        <color rgb="FFFFEB84"/>
        <color rgb="FF63BE7B"/>
      </colorScale>
    </cfRule>
  </conditionalFormatting>
  <conditionalFormatting sqref="F61:F63">
    <cfRule type="colorScale" priority="4">
      <colorScale>
        <cfvo type="min"/>
        <cfvo type="percentile" val="50"/>
        <cfvo type="max"/>
        <color rgb="FFF8696B"/>
        <color rgb="FFFFEB84"/>
        <color rgb="FF63BE7B"/>
      </colorScale>
    </cfRule>
  </conditionalFormatting>
  <conditionalFormatting sqref="G29:H53">
    <cfRule type="cellIs" dxfId="11" priority="1" operator="between">
      <formula>4</formula>
      <formula>5</formula>
    </cfRule>
    <cfRule type="cellIs" dxfId="10" priority="2" operator="between">
      <formula>3</formula>
      <formula>3</formula>
    </cfRule>
    <cfRule type="cellIs" dxfId="9" priority="3" operator="between">
      <formula>1</formula>
      <formula>2</formula>
    </cfRule>
  </conditionalFormatting>
  <dataValidations count="4">
    <dataValidation allowBlank="1" showInputMessage="1" showErrorMessage="1" promptTitle="Likelihood of no income" prompt="Likelihood is identified as 'High (5-4)' , 'Medium (3)' and 'Low (2-1)'. " sqref="G7:G26" xr:uid="{3E78FFE7-6AFF-4093-85BE-EB79E2D6036C}"/>
    <dataValidation allowBlank="1" showInputMessage="1" showErrorMessage="1" promptTitle="Impact of no further income" prompt="Impact on revenue lines are identified as 'High (5-4)' , 'Medium (3)' and 'Low (2-1)'. " sqref="H7:H25" xr:uid="{A6151C4E-338B-4E0C-B636-FF52CBB55EE7}"/>
    <dataValidation allowBlank="1" showInputMessage="1" showErrorMessage="1" promptTitle="Likelihood of extra expenditure" prompt="Likelihood  on revenue lines are identified as 'High (5-4)' , 'Medium (3)' and 'Low (2-1)'. " sqref="G29:G52" xr:uid="{992C3765-0303-48C6-8991-B4EA38BF9BC9}"/>
    <dataValidation allowBlank="1" showInputMessage="1" showErrorMessage="1" promptTitle="Impact of further expenditure" prompt="Iimpact on revenue lines are identified as 'High (5-4)' , 'Medium (3)' and 'Low (2-1)'. " sqref="H29:H53" xr:uid="{CA12EB6F-6273-4228-8D66-D3E31DFF358A}"/>
  </dataValidations>
  <pageMargins left="0.7" right="0.7" top="0.75" bottom="0.75" header="0.3" footer="0.3"/>
  <pageSetup paperSize="9" orientation="portrait" horizontalDpi="360" verticalDpi="36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D7F05-C34C-48E6-8377-CFA90204B757}">
  <sheetPr>
    <tabColor theme="0" tint="-0.499984740745262"/>
  </sheetPr>
  <dimension ref="A4:G11"/>
  <sheetViews>
    <sheetView zoomScale="70" zoomScaleNormal="70" workbookViewId="0"/>
  </sheetViews>
  <sheetFormatPr defaultColWidth="9.109375" defaultRowHeight="15.6" x14ac:dyDescent="0.3"/>
  <cols>
    <col min="1" max="1" width="5.33203125" style="87" customWidth="1"/>
    <col min="2" max="2" width="3.44140625" style="87" bestFit="1" customWidth="1"/>
    <col min="3" max="7" width="50.6640625" style="87" customWidth="1"/>
    <col min="8" max="16384" width="9.109375" style="87"/>
  </cols>
  <sheetData>
    <row r="4" spans="1:7" x14ac:dyDescent="0.3">
      <c r="C4" s="114"/>
      <c r="D4" s="114"/>
      <c r="E4" s="114"/>
      <c r="F4" s="114"/>
      <c r="G4" s="114"/>
    </row>
    <row r="5" spans="1:7" ht="120" customHeight="1" x14ac:dyDescent="0.3">
      <c r="A5" s="120" t="s">
        <v>122</v>
      </c>
      <c r="B5" s="88">
        <v>5</v>
      </c>
      <c r="C5" s="89" t="str">
        <f t="array" ref="C5">"●"&amp;_xlfn.TEXTJOIN(CHAR(10)&amp;"●",TRUE,IF(Table8[Likelihood of no further income]=5, IF(Table8[Impact of no further income]=1, Table8[Items],""),""))</f>
        <v>●</v>
      </c>
      <c r="D5" s="89" t="str">
        <f t="array" ref="D5">"●"&amp;_xlfn.TEXTJOIN(CHAR(10)&amp;"●",TRUE,IF(Table8[Likelihood of no further income]=5, IF(Table8[Impact of no further income]=2, Table8[Items],""),""))</f>
        <v>●</v>
      </c>
      <c r="E5" s="90" t="str">
        <f t="array" ref="E5">"●"&amp;_xlfn.TEXTJOIN(CHAR(10)&amp;"●",TRUE,IF(Table8[Likelihood of no further income]=5, IF(Table8[Impact of no further income]=3, Table8[Items],""),""))</f>
        <v>●</v>
      </c>
      <c r="F5" s="90" t="str">
        <f t="array" ref="F5">"●"&amp;_xlfn.TEXTJOIN(CHAR(10)&amp;"●",TRUE,IF(Table8[Likelihood of no further income]=5, IF(Table8[Impact of no further income]=4, Table8[Items],""),""))</f>
        <v>●</v>
      </c>
      <c r="G5" s="90" t="str">
        <f t="array" ref="G5">"●"&amp;_xlfn.TEXTJOIN(CHAR(10)&amp;"●",TRUE,IF(Table8[Likelihood of no further income]=5, IF(Table8[Impact of no further income]=5,Table8[Items],""),""))</f>
        <v>●</v>
      </c>
    </row>
    <row r="6" spans="1:7" ht="120" customHeight="1" x14ac:dyDescent="0.3">
      <c r="A6" s="120"/>
      <c r="B6" s="88">
        <v>4</v>
      </c>
      <c r="C6" s="91" t="str">
        <f t="array" ref="C6">"●"&amp;_xlfn.TEXTJOIN(CHAR(10)&amp;"●",TRUE,IF(Table8[Likelihood of no further income]=4, IF(Table8[Impact of no further income]=1, Table8[Items],""),""))</f>
        <v>●</v>
      </c>
      <c r="D6" s="89" t="str">
        <f t="array" ref="D6">"●"&amp;_xlfn.TEXTJOIN(CHAR(10)&amp;"●",TRUE,IF(Table8[Likelihood of no further income]=4, IF(Table8[Impact of no further income]=2, Table8[Items],""),""))</f>
        <v>●</v>
      </c>
      <c r="E6" s="89" t="str">
        <f t="array" ref="E6">"●"&amp;_xlfn.TEXTJOIN(CHAR(10)&amp;"●",TRUE,IF(Table8[Likelihood of no further income]=4, IF(Table8[Impact of no further income]=3, Table8[Items],""),""))</f>
        <v>●</v>
      </c>
      <c r="F6" s="90" t="str">
        <f t="array" ref="F6">"●"&amp;_xlfn.TEXTJOIN(CHAR(10)&amp;"●",TRUE,IF(Table8[Likelihood of no further income]=4, IF(Table8[Impact of no further income]=4, Table8[Items],""),""))</f>
        <v>●</v>
      </c>
      <c r="G6" s="90" t="str">
        <f t="array" ref="G6">"●"&amp;_xlfn.TEXTJOIN(CHAR(10)&amp;"●",TRUE,IF(Table8[Likelihood of no further income]=4, IF(Table8[Impact of no further income]=5,Table8[Items],""),""))</f>
        <v>●</v>
      </c>
    </row>
    <row r="7" spans="1:7" ht="120" customHeight="1" x14ac:dyDescent="0.3">
      <c r="A7" s="120"/>
      <c r="B7" s="88">
        <v>3</v>
      </c>
      <c r="C7" s="91" t="str">
        <f t="array" ref="C7">"●"&amp;_xlfn.TEXTJOIN(CHAR(10)&amp;"●",TRUE,IF(Table8[Likelihood of no further income]=3, IF(Table8[Impact of no further income]=1, Table8[Items],""),""))</f>
        <v>●</v>
      </c>
      <c r="D7" s="91" t="str">
        <f t="array" ref="D7">"●"&amp;_xlfn.TEXTJOIN(CHAR(10)&amp;"●",TRUE,IF(Table8[Likelihood of no further income]=3, IF(Table8[Impact of no further income]=2, Table8[Items],""),""))</f>
        <v>●</v>
      </c>
      <c r="E7" s="89" t="str">
        <f t="array" ref="E7">"●"&amp;_xlfn.TEXTJOIN(CHAR(10)&amp;"●",TRUE,IF(Table8[Likelihood of no further income]=3, IF(Table8[Impact of no further income]=3, Table8[Items],""),""))</f>
        <v>●</v>
      </c>
      <c r="F7" s="89" t="str">
        <f t="array" ref="F7">"●"&amp;_xlfn.TEXTJOIN(CHAR(10)&amp;"●",TRUE,IF(Table8[Likelihood of no further income]=3, IF(Table8[Impact of no further income]=4, Table8[Items],""),""))</f>
        <v>●</v>
      </c>
      <c r="G7" s="90" t="str">
        <f t="array" ref="G7">"●"&amp;_xlfn.TEXTJOIN(CHAR(10)&amp;"●",TRUE,IF(Table8[Likelihood of no further income]=3, IF(Table8[Impact of no further income]=5,Table8[Items],""),""))</f>
        <v>●</v>
      </c>
    </row>
    <row r="8" spans="1:7" ht="120" customHeight="1" x14ac:dyDescent="0.3">
      <c r="A8" s="120"/>
      <c r="B8" s="88">
        <v>2</v>
      </c>
      <c r="C8" s="91" t="str">
        <f t="array" ref="C8">"●"&amp;_xlfn.TEXTJOIN(CHAR(10)&amp;"●",TRUE,IF(Table8[Likelihood of no further income]=2, IF(Table8[Impact of no further income]=1, Table8[Items],""),""))</f>
        <v>●</v>
      </c>
      <c r="D8" s="91" t="str">
        <f t="array" ref="D8">"●"&amp;_xlfn.TEXTJOIN(CHAR(10)&amp;"●",TRUE,IF(Table8[Likelihood of no further income]=2, IF(Table8[Impact of no further income]=2, Table8[Items],""),""))</f>
        <v>●</v>
      </c>
      <c r="E8" s="91" t="str">
        <f t="array" ref="E8">"●"&amp;_xlfn.TEXTJOIN(CHAR(10)&amp;"●",TRUE,IF(Table8[Likelihood of no further income]=2, IF(Table8[Impact of no further income]=3, Table8[Items],""),""))</f>
        <v>●</v>
      </c>
      <c r="F8" s="89" t="str">
        <f t="array" ref="F8">"●"&amp;_xlfn.TEXTJOIN(CHAR(10)&amp;"●",TRUE,IF(Table8[Likelihood of no further income]=2, IF(Table8[Impact of no further income]=4, Table8[Items],""),""))</f>
        <v>●</v>
      </c>
      <c r="G8" s="89" t="str">
        <f t="array" ref="G8">"●"&amp;_xlfn.TEXTJOIN(CHAR(10)&amp;"●",TRUE,IF(Table8[Likelihood of no further income]=2, IF(Table8[Impact of no further income]=5,Table8[Items],""),""))</f>
        <v>●</v>
      </c>
    </row>
    <row r="9" spans="1:7" ht="120" customHeight="1" x14ac:dyDescent="0.3">
      <c r="A9" s="120"/>
      <c r="B9" s="88">
        <v>1</v>
      </c>
      <c r="C9" s="91" t="str">
        <f t="array" ref="C9">"●"&amp;_xlfn.TEXTJOIN(CHAR(10)&amp;"●",TRUE,IF(Table8[Likelihood of no further income]=1, IF(Table8[Impact of no further income]=1, Table8[Items],""),""))</f>
        <v>●</v>
      </c>
      <c r="D9" s="91" t="str">
        <f t="array" ref="D9">"●"&amp;_xlfn.TEXTJOIN(CHAR(10)&amp;"●",TRUE,IF(Table8[Likelihood of no further income]=1, IF(Table8[Impact of no further income]=2, Table8[Items],""),""))</f>
        <v>●</v>
      </c>
      <c r="E9" s="91" t="str">
        <f t="array" ref="E9">"●"&amp;_xlfn.TEXTJOIN(CHAR(10)&amp;"●",TRUE,IF(Table8[Likelihood of no further income]=1, IF(Table8[Impact of no further income]=3, Table8[Items],""),""))</f>
        <v>●</v>
      </c>
      <c r="F9" s="91" t="str">
        <f t="array" ref="F9">"●"&amp;_xlfn.TEXTJOIN(CHAR(10)&amp;"●",TRUE,IF(Table8[Likelihood of no further income]=1, IF(Table8[Impact of no further income]=4, Table8[Items],""),""))</f>
        <v>●</v>
      </c>
      <c r="G9" s="89" t="str">
        <f t="array" ref="G9">"●"&amp;_xlfn.TEXTJOIN(CHAR(10)&amp;"●",TRUE,IF(Table8[Likelihood of no further income]=1, IF(Table8[Impact of no further income]=5,Table8[Items],""),""))</f>
        <v>●</v>
      </c>
    </row>
    <row r="10" spans="1:7" ht="15.75" customHeight="1" x14ac:dyDescent="0.3">
      <c r="A10" s="123"/>
      <c r="C10" s="88">
        <v>1</v>
      </c>
      <c r="D10" s="88">
        <v>2</v>
      </c>
      <c r="E10" s="88">
        <v>3</v>
      </c>
      <c r="F10" s="88">
        <v>4</v>
      </c>
      <c r="G10" s="88">
        <v>5</v>
      </c>
    </row>
    <row r="11" spans="1:7" x14ac:dyDescent="0.3">
      <c r="A11" s="123"/>
      <c r="B11" s="93"/>
      <c r="C11" s="121" t="s">
        <v>121</v>
      </c>
      <c r="D11" s="122"/>
      <c r="E11" s="122"/>
      <c r="F11" s="122"/>
      <c r="G11" s="122"/>
    </row>
  </sheetData>
  <sheetProtection algorithmName="SHA-512" hashValue="UP9PWhYpaiChxfo/idIVUtnT1y2jwbjvcfR3t3aKIa37pZy9YrxHgvcmwbj8k9pdgcNbWKsnEldmpWLPN3v3tA==" saltValue="cL1SdIizz0KkIcHHltOjKg==" spinCount="100000" sheet="1" objects="1" scenarios="1"/>
  <mergeCells count="4">
    <mergeCell ref="C4:G4"/>
    <mergeCell ref="A5:A9"/>
    <mergeCell ref="C11:G11"/>
    <mergeCell ref="A10:A11"/>
  </mergeCells>
  <pageMargins left="0.7" right="0.7" top="0.75" bottom="0.75" header="0.3" footer="0.3"/>
  <pageSetup paperSize="9" scale="32" orientation="portrait"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131A4-26DE-4AC8-B5B7-F1E0DE67FFED}">
  <sheetPr>
    <tabColor rgb="FF00B050"/>
  </sheetPr>
  <dimension ref="B5:F29"/>
  <sheetViews>
    <sheetView zoomScaleNormal="100" workbookViewId="0"/>
  </sheetViews>
  <sheetFormatPr defaultColWidth="9.109375" defaultRowHeight="15.6" x14ac:dyDescent="0.3"/>
  <cols>
    <col min="1" max="1" width="3.88671875" style="20" customWidth="1"/>
    <col min="2" max="2" width="41.6640625" style="20" customWidth="1"/>
    <col min="3" max="3" width="37.33203125" style="20" customWidth="1"/>
    <col min="4" max="4" width="27.44140625" style="20" customWidth="1"/>
    <col min="5" max="5" width="11.88671875" style="20" bestFit="1" customWidth="1"/>
    <col min="6" max="6" width="57.44140625" style="20" customWidth="1"/>
    <col min="7" max="16384" width="9.109375" style="20"/>
  </cols>
  <sheetData>
    <row r="5" spans="2:6" x14ac:dyDescent="0.3">
      <c r="B5" s="48" t="s">
        <v>167</v>
      </c>
    </row>
    <row r="6" spans="2:6" x14ac:dyDescent="0.3">
      <c r="B6" s="52" t="s">
        <v>180</v>
      </c>
      <c r="C6" s="52" t="s">
        <v>123</v>
      </c>
      <c r="D6" s="52" t="s">
        <v>3</v>
      </c>
      <c r="E6" s="52" t="s">
        <v>124</v>
      </c>
      <c r="F6" s="52" t="s">
        <v>125</v>
      </c>
    </row>
    <row r="7" spans="2:6" x14ac:dyDescent="0.3">
      <c r="B7" s="70" t="s">
        <v>186</v>
      </c>
      <c r="C7" s="70" t="s">
        <v>187</v>
      </c>
      <c r="D7" s="70" t="s">
        <v>188</v>
      </c>
      <c r="E7" s="94">
        <v>43951</v>
      </c>
      <c r="F7" s="70" t="s">
        <v>189</v>
      </c>
    </row>
    <row r="9" spans="2:6" x14ac:dyDescent="0.3">
      <c r="B9" s="52" t="s">
        <v>180</v>
      </c>
      <c r="C9" s="52" t="s">
        <v>123</v>
      </c>
      <c r="D9" s="52" t="s">
        <v>3</v>
      </c>
      <c r="E9" s="52" t="s">
        <v>124</v>
      </c>
      <c r="F9" s="52" t="s">
        <v>125</v>
      </c>
    </row>
    <row r="10" spans="2:6" ht="15" customHeight="1" x14ac:dyDescent="0.3">
      <c r="B10" s="70"/>
      <c r="C10" s="70"/>
      <c r="D10" s="70"/>
      <c r="E10" s="94"/>
      <c r="F10" s="70"/>
    </row>
    <row r="11" spans="2:6" x14ac:dyDescent="0.3">
      <c r="B11" s="70"/>
      <c r="C11" s="70"/>
      <c r="D11" s="70"/>
      <c r="E11" s="94"/>
      <c r="F11" s="70"/>
    </row>
    <row r="12" spans="2:6" x14ac:dyDescent="0.3">
      <c r="B12" s="70"/>
      <c r="C12" s="70"/>
      <c r="D12" s="70"/>
      <c r="E12" s="70"/>
      <c r="F12" s="70"/>
    </row>
    <row r="13" spans="2:6" x14ac:dyDescent="0.3">
      <c r="B13" s="70"/>
      <c r="C13" s="70"/>
      <c r="D13" s="70"/>
      <c r="E13" s="70"/>
      <c r="F13" s="70"/>
    </row>
    <row r="14" spans="2:6" x14ac:dyDescent="0.3">
      <c r="B14" s="70"/>
      <c r="C14" s="70"/>
      <c r="D14" s="70"/>
      <c r="E14" s="70"/>
      <c r="F14" s="70"/>
    </row>
    <row r="15" spans="2:6" x14ac:dyDescent="0.3">
      <c r="B15" s="70"/>
      <c r="C15" s="70"/>
      <c r="D15" s="70"/>
      <c r="E15" s="70"/>
      <c r="F15" s="70"/>
    </row>
    <row r="16" spans="2:6" x14ac:dyDescent="0.3">
      <c r="B16" s="70"/>
      <c r="C16" s="70"/>
      <c r="D16" s="70"/>
      <c r="E16" s="70"/>
      <c r="F16" s="70"/>
    </row>
    <row r="17" spans="2:6" x14ac:dyDescent="0.3">
      <c r="B17" s="70"/>
      <c r="C17" s="70"/>
      <c r="D17" s="70"/>
      <c r="E17" s="70"/>
      <c r="F17" s="70"/>
    </row>
    <row r="18" spans="2:6" x14ac:dyDescent="0.3">
      <c r="B18" s="70"/>
      <c r="C18" s="70"/>
      <c r="D18" s="70"/>
      <c r="E18" s="70"/>
      <c r="F18" s="70"/>
    </row>
    <row r="19" spans="2:6" x14ac:dyDescent="0.3">
      <c r="B19" s="60"/>
      <c r="C19" s="60"/>
      <c r="D19" s="60"/>
      <c r="E19" s="60"/>
      <c r="F19" s="60"/>
    </row>
    <row r="20" spans="2:6" x14ac:dyDescent="0.3">
      <c r="B20" s="70"/>
      <c r="C20" s="70"/>
      <c r="D20" s="70"/>
      <c r="E20" s="70"/>
      <c r="F20" s="70"/>
    </row>
    <row r="21" spans="2:6" x14ac:dyDescent="0.3">
      <c r="B21" s="70"/>
      <c r="C21" s="70"/>
      <c r="D21" s="70"/>
      <c r="E21" s="70"/>
      <c r="F21" s="70"/>
    </row>
    <row r="22" spans="2:6" x14ac:dyDescent="0.3">
      <c r="B22" s="70"/>
      <c r="C22" s="70"/>
      <c r="D22" s="70"/>
      <c r="E22" s="70"/>
      <c r="F22" s="70"/>
    </row>
    <row r="23" spans="2:6" x14ac:dyDescent="0.3">
      <c r="B23" s="70"/>
      <c r="C23" s="70"/>
      <c r="D23" s="70"/>
      <c r="E23" s="70"/>
      <c r="F23" s="70"/>
    </row>
    <row r="24" spans="2:6" x14ac:dyDescent="0.3">
      <c r="B24" s="70"/>
      <c r="C24" s="70"/>
      <c r="D24" s="70"/>
      <c r="E24" s="70"/>
      <c r="F24" s="70"/>
    </row>
    <row r="25" spans="2:6" x14ac:dyDescent="0.3">
      <c r="B25" s="70"/>
      <c r="C25" s="70"/>
      <c r="D25" s="70"/>
      <c r="E25" s="70"/>
      <c r="F25" s="70"/>
    </row>
    <row r="26" spans="2:6" x14ac:dyDescent="0.3">
      <c r="B26" s="70"/>
      <c r="C26" s="70"/>
      <c r="D26" s="70"/>
      <c r="E26" s="70"/>
      <c r="F26" s="70"/>
    </row>
    <row r="27" spans="2:6" x14ac:dyDescent="0.3">
      <c r="B27" s="70"/>
      <c r="C27" s="70"/>
      <c r="D27" s="70"/>
      <c r="E27" s="70"/>
      <c r="F27" s="70"/>
    </row>
    <row r="28" spans="2:6" x14ac:dyDescent="0.3">
      <c r="B28" s="70"/>
      <c r="C28" s="70"/>
      <c r="D28" s="70"/>
      <c r="E28" s="70"/>
      <c r="F28" s="70"/>
    </row>
    <row r="29" spans="2:6" x14ac:dyDescent="0.3">
      <c r="B29" s="70"/>
      <c r="C29" s="70"/>
      <c r="D29" s="70"/>
      <c r="E29" s="70"/>
      <c r="F29" s="70"/>
    </row>
  </sheetData>
  <sheetProtection algorithmName="SHA-512" hashValue="7jnPTMdqrmMs/bDmtIAhjLqIISjKG/l+WPNE6tJFzfxMPTkOYCfD1RHETg/n0fKKZWifBS9LRt0Z+1DZ1OvaQg==" saltValue="EU9N+QPCnrnISZ9TJPjcPw==" spinCount="100000" sheet="1" scenarios="1"/>
  <dataValidations count="2">
    <dataValidation allowBlank="1" showInputMessage="1" showErrorMessage="1" promptTitle="Risks" prompt="Enter all risks which have been highlighted in the previous sections (Risk Table &amp; Financial Risk Table) as highly likely with high impact " sqref="B10:B29 B7" xr:uid="{EE0347D4-C80E-4433-BDEB-D8CD652EBA69}"/>
    <dataValidation allowBlank="1" showInputMessage="1" showErrorMessage="1" promptTitle="Responsibility" prompt="Try to assigned tasks to indivduals based on time and skills. " sqref="D10:D29 D7" xr:uid="{844ADAAB-C5C7-49A7-A1B4-21136B4E6B2B}"/>
  </dataValidations>
  <pageMargins left="0.7" right="0.7" top="0.75" bottom="0.75" header="0.3" footer="0.3"/>
  <pageSetup paperSize="9" scale="46"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01B21-7519-47C4-B99E-76E2EC790DA2}">
  <sheetPr>
    <tabColor rgb="FFFFC000"/>
  </sheetPr>
  <dimension ref="B5:E29"/>
  <sheetViews>
    <sheetView zoomScaleNormal="100" workbookViewId="0"/>
  </sheetViews>
  <sheetFormatPr defaultColWidth="9.109375" defaultRowHeight="15.6" x14ac:dyDescent="0.3"/>
  <cols>
    <col min="1" max="1" width="3.88671875" style="11" customWidth="1"/>
    <col min="2" max="2" width="92.109375" style="11" customWidth="1"/>
    <col min="3" max="3" width="34.5546875" style="11" customWidth="1"/>
    <col min="4" max="4" width="21.44140625" style="11" customWidth="1"/>
    <col min="5" max="5" width="20.6640625" style="11" customWidth="1"/>
    <col min="6" max="16384" width="9.109375" style="11"/>
  </cols>
  <sheetData>
    <row r="5" spans="2:5" x14ac:dyDescent="0.3">
      <c r="B5" s="17" t="s">
        <v>171</v>
      </c>
    </row>
    <row r="6" spans="2:5" x14ac:dyDescent="0.3">
      <c r="B6" s="53" t="s">
        <v>127</v>
      </c>
      <c r="C6" s="53" t="s">
        <v>3</v>
      </c>
      <c r="D6" s="53" t="s">
        <v>124</v>
      </c>
      <c r="E6" s="54" t="s">
        <v>0</v>
      </c>
    </row>
    <row r="7" spans="2:5" x14ac:dyDescent="0.3">
      <c r="B7" s="55" t="s">
        <v>89</v>
      </c>
      <c r="C7" s="98" t="s">
        <v>129</v>
      </c>
      <c r="D7" s="98" t="s">
        <v>4</v>
      </c>
      <c r="E7" s="56">
        <v>0</v>
      </c>
    </row>
    <row r="9" spans="2:5" x14ac:dyDescent="0.3">
      <c r="B9" s="53" t="s">
        <v>128</v>
      </c>
      <c r="C9" s="53" t="s">
        <v>3</v>
      </c>
      <c r="D9" s="53" t="s">
        <v>124</v>
      </c>
      <c r="E9" s="54" t="s">
        <v>0</v>
      </c>
    </row>
    <row r="10" spans="2:5" x14ac:dyDescent="0.3">
      <c r="B10" s="57" t="s">
        <v>88</v>
      </c>
      <c r="C10" s="57" t="s">
        <v>129</v>
      </c>
      <c r="D10" s="57" t="s">
        <v>1</v>
      </c>
      <c r="E10" s="56">
        <v>0</v>
      </c>
    </row>
    <row r="12" spans="2:5" s="58" customFormat="1" x14ac:dyDescent="0.3">
      <c r="B12" s="53" t="s">
        <v>127</v>
      </c>
      <c r="C12" s="53" t="s">
        <v>3</v>
      </c>
      <c r="D12" s="53" t="s">
        <v>124</v>
      </c>
      <c r="E12" s="54" t="s">
        <v>0</v>
      </c>
    </row>
    <row r="13" spans="2:5" x14ac:dyDescent="0.3">
      <c r="B13" s="83"/>
      <c r="C13" s="84"/>
      <c r="D13" s="84"/>
      <c r="E13" s="59">
        <v>0</v>
      </c>
    </row>
    <row r="14" spans="2:5" x14ac:dyDescent="0.3">
      <c r="B14" s="83"/>
      <c r="C14" s="84"/>
      <c r="D14" s="84"/>
      <c r="E14" s="59">
        <v>0</v>
      </c>
    </row>
    <row r="15" spans="2:5" x14ac:dyDescent="0.3">
      <c r="B15" s="85"/>
      <c r="C15" s="86"/>
      <c r="D15" s="84"/>
      <c r="E15" s="59">
        <v>0</v>
      </c>
    </row>
    <row r="16" spans="2:5" x14ac:dyDescent="0.3">
      <c r="B16" s="86"/>
      <c r="C16" s="86"/>
      <c r="D16" s="86"/>
      <c r="E16" s="59">
        <v>0</v>
      </c>
    </row>
    <row r="17" spans="2:5" x14ac:dyDescent="0.3">
      <c r="B17" s="86"/>
      <c r="C17" s="86"/>
      <c r="D17" s="86"/>
      <c r="E17" s="59">
        <v>0</v>
      </c>
    </row>
    <row r="18" spans="2:5" x14ac:dyDescent="0.3">
      <c r="B18" s="86"/>
      <c r="C18" s="86"/>
      <c r="D18" s="86"/>
      <c r="E18" s="59">
        <v>0</v>
      </c>
    </row>
    <row r="19" spans="2:5" x14ac:dyDescent="0.3">
      <c r="B19" s="86"/>
      <c r="C19" s="86"/>
      <c r="D19" s="86"/>
      <c r="E19" s="59">
        <v>0</v>
      </c>
    </row>
    <row r="20" spans="2:5" x14ac:dyDescent="0.3">
      <c r="B20" s="86"/>
      <c r="C20" s="86"/>
      <c r="D20" s="86"/>
      <c r="E20" s="59">
        <v>0</v>
      </c>
    </row>
    <row r="21" spans="2:5" x14ac:dyDescent="0.3">
      <c r="B21" s="53" t="s">
        <v>128</v>
      </c>
      <c r="C21" s="53" t="s">
        <v>3</v>
      </c>
      <c r="D21" s="53" t="s">
        <v>124</v>
      </c>
      <c r="E21" s="54" t="s">
        <v>0</v>
      </c>
    </row>
    <row r="22" spans="2:5" x14ac:dyDescent="0.3">
      <c r="B22" s="86"/>
      <c r="C22" s="86"/>
      <c r="D22" s="86"/>
      <c r="E22" s="59">
        <v>0</v>
      </c>
    </row>
    <row r="23" spans="2:5" x14ac:dyDescent="0.3">
      <c r="B23" s="86"/>
      <c r="C23" s="86"/>
      <c r="D23" s="86"/>
      <c r="E23" s="59">
        <v>0</v>
      </c>
    </row>
    <row r="24" spans="2:5" x14ac:dyDescent="0.3">
      <c r="B24" s="86"/>
      <c r="C24" s="86"/>
      <c r="D24" s="86"/>
      <c r="E24" s="59">
        <v>0</v>
      </c>
    </row>
    <row r="25" spans="2:5" x14ac:dyDescent="0.3">
      <c r="B25" s="86"/>
      <c r="C25" s="86"/>
      <c r="D25" s="86"/>
      <c r="E25" s="59">
        <v>0</v>
      </c>
    </row>
    <row r="26" spans="2:5" x14ac:dyDescent="0.3">
      <c r="B26" s="86"/>
      <c r="C26" s="86"/>
      <c r="D26" s="86"/>
      <c r="E26" s="59">
        <v>0</v>
      </c>
    </row>
    <row r="27" spans="2:5" x14ac:dyDescent="0.3">
      <c r="B27" s="86"/>
      <c r="C27" s="86"/>
      <c r="D27" s="86"/>
      <c r="E27" s="59">
        <v>0</v>
      </c>
    </row>
    <row r="28" spans="2:5" x14ac:dyDescent="0.3">
      <c r="B28" s="86"/>
      <c r="C28" s="86"/>
      <c r="D28" s="86"/>
      <c r="E28" s="59">
        <v>0</v>
      </c>
    </row>
    <row r="29" spans="2:5" x14ac:dyDescent="0.3">
      <c r="B29" s="86"/>
      <c r="C29" s="86"/>
      <c r="D29" s="86"/>
      <c r="E29" s="59">
        <v>0</v>
      </c>
    </row>
  </sheetData>
  <sheetProtection algorithmName="SHA-512" hashValue="d0Um/8h2MpvGSaG9R/WYkoHOBTkb4b162c56tyFEBbgX+yT3VKh5QqZmZGenLGiONTwAl8f26tVna6qE9t2b1Q==" saltValue="LCX+6WQHTFLEW2NRFZ9Oxg==" spinCount="100000" sheet="1" objects="1" scenarios="1"/>
  <pageMargins left="0.7" right="0.7" top="0.75" bottom="0.75" header="0.3" footer="0.3"/>
  <pageSetup paperSize="9" scale="5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945F8A999B55740A5722D504DD423F2" ma:contentTypeVersion="12" ma:contentTypeDescription="Create a new document." ma:contentTypeScope="" ma:versionID="6b02b2fab534626db94dbca7ef27ee39">
  <xsd:schema xmlns:xsd="http://www.w3.org/2001/XMLSchema" xmlns:xs="http://www.w3.org/2001/XMLSchema" xmlns:p="http://schemas.microsoft.com/office/2006/metadata/properties" xmlns:ns2="1b2fed08-db43-411c-a054-88482744cdd2" xmlns:ns3="ec081602-45ae-48ae-8644-6271dd839f1f" targetNamespace="http://schemas.microsoft.com/office/2006/metadata/properties" ma:root="true" ma:fieldsID="3974931de04b3e3bfcf500bebae0f198" ns2:_="" ns3:_="">
    <xsd:import namespace="1b2fed08-db43-411c-a054-88482744cdd2"/>
    <xsd:import namespace="ec081602-45ae-48ae-8644-6271dd839f1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2fed08-db43-411c-a054-88482744cd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c081602-45ae-48ae-8644-6271dd839f1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300A7E3-CFC9-4147-83EF-14B637ED8D48}">
  <ds:schemaRefs>
    <ds:schemaRef ds:uri="http://schemas.microsoft.com/office/infopath/2007/PartnerControls"/>
    <ds:schemaRef ds:uri="http://purl.org/dc/dcmitype/"/>
    <ds:schemaRef ds:uri="http://www.w3.org/XML/1998/namespace"/>
    <ds:schemaRef ds:uri="http://purl.org/dc/terms/"/>
    <ds:schemaRef ds:uri="http://schemas.microsoft.com/office/2006/documentManagement/types"/>
    <ds:schemaRef ds:uri="1b2fed08-db43-411c-a054-88482744cdd2"/>
    <ds:schemaRef ds:uri="http://schemas.microsoft.com/office/2006/metadata/properties"/>
    <ds:schemaRef ds:uri="http://purl.org/dc/elements/1.1/"/>
    <ds:schemaRef ds:uri="ec081602-45ae-48ae-8644-6271dd839f1f"/>
    <ds:schemaRef ds:uri="http://schemas.openxmlformats.org/package/2006/metadata/core-properties"/>
  </ds:schemaRefs>
</ds:datastoreItem>
</file>

<file path=customXml/itemProps2.xml><?xml version="1.0" encoding="utf-8"?>
<ds:datastoreItem xmlns:ds="http://schemas.openxmlformats.org/officeDocument/2006/customXml" ds:itemID="{57122489-C5A7-4FBA-8465-F5517A408E31}">
  <ds:schemaRefs>
    <ds:schemaRef ds:uri="http://schemas.microsoft.com/sharepoint/v3/contenttype/forms"/>
  </ds:schemaRefs>
</ds:datastoreItem>
</file>

<file path=customXml/itemProps3.xml><?xml version="1.0" encoding="utf-8"?>
<ds:datastoreItem xmlns:ds="http://schemas.openxmlformats.org/officeDocument/2006/customXml" ds:itemID="{73EB7708-38AC-4EE9-B881-C35FB16C8E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2fed08-db43-411c-a054-88482744cdd2"/>
    <ds:schemaRef ds:uri="ec081602-45ae-48ae-8644-6271dd839f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55</vt:i4>
      </vt:variant>
    </vt:vector>
  </HeadingPairs>
  <TitlesOfParts>
    <vt:vector size="66" baseType="lpstr">
      <vt:lpstr>County Logo's</vt:lpstr>
      <vt:lpstr>Dashboard</vt:lpstr>
      <vt:lpstr>How To Guide</vt:lpstr>
      <vt:lpstr>Risk Log</vt:lpstr>
      <vt:lpstr>Risk Table</vt:lpstr>
      <vt:lpstr>Cash Flow 2019-20</vt:lpstr>
      <vt:lpstr>Financial Risk Table</vt:lpstr>
      <vt:lpstr>Action Plan - Now</vt:lpstr>
      <vt:lpstr>Action Plan - Future</vt:lpstr>
      <vt:lpstr>Resources</vt:lpstr>
      <vt:lpstr>Lists</vt:lpstr>
      <vt:lpstr>Amateur_FA</vt:lpstr>
      <vt:lpstr>Army_FA</vt:lpstr>
      <vt:lpstr>Bedfordshire_FA</vt:lpstr>
      <vt:lpstr>Dashboard!Berks_and_Bucks_FA</vt:lpstr>
      <vt:lpstr>Berks_and_Bucks_FA</vt:lpstr>
      <vt:lpstr>Dashboard!Birmingham_FA</vt:lpstr>
      <vt:lpstr>Birmingham_FA</vt:lpstr>
      <vt:lpstr>Cambridgeshire_FA</vt:lpstr>
      <vt:lpstr>Cheshire_FA</vt:lpstr>
      <vt:lpstr>Cornwall_FA</vt:lpstr>
      <vt:lpstr>CountyLogoLookup1</vt:lpstr>
      <vt:lpstr>Cumberland_FA</vt:lpstr>
      <vt:lpstr>Derbyshire_FA</vt:lpstr>
      <vt:lpstr>Devon_FA</vt:lpstr>
      <vt:lpstr>Dorset_FA</vt:lpstr>
      <vt:lpstr>Durham_FA</vt:lpstr>
      <vt:lpstr>East_Riding_FA</vt:lpstr>
      <vt:lpstr>English_Schools_FA</vt:lpstr>
      <vt:lpstr>Essex_FA</vt:lpstr>
      <vt:lpstr>Gloucestershire_FA</vt:lpstr>
      <vt:lpstr>Guernsey_FA</vt:lpstr>
      <vt:lpstr>Hampshire_FA</vt:lpstr>
      <vt:lpstr>Herefordshire_FA</vt:lpstr>
      <vt:lpstr>Hertfordshire_FA</vt:lpstr>
      <vt:lpstr>Huntingdonshire_FA</vt:lpstr>
      <vt:lpstr>Isle_of_Man_FA</vt:lpstr>
      <vt:lpstr>Jersey_FA</vt:lpstr>
      <vt:lpstr>Kent_FA</vt:lpstr>
      <vt:lpstr>Lancashire_FA</vt:lpstr>
      <vt:lpstr>Leicestershire___Rutland_FA</vt:lpstr>
      <vt:lpstr>Lincolnshire_FA</vt:lpstr>
      <vt:lpstr>Liverpool_FA</vt:lpstr>
      <vt:lpstr>London_FA</vt:lpstr>
      <vt:lpstr>Manchester_FA</vt:lpstr>
      <vt:lpstr>Middlesex_FA</vt:lpstr>
      <vt:lpstr>Norfolk_FA</vt:lpstr>
      <vt:lpstr>North_Riding_FA</vt:lpstr>
      <vt:lpstr>Northamptonshire_FA</vt:lpstr>
      <vt:lpstr>Northumberland_FA</vt:lpstr>
      <vt:lpstr>Nottinghamshire_FA</vt:lpstr>
      <vt:lpstr>Oxfordshire_FA</vt:lpstr>
      <vt:lpstr>RAF_FA</vt:lpstr>
      <vt:lpstr>RiskLog</vt:lpstr>
      <vt:lpstr>Royal_Navy_FA</vt:lpstr>
      <vt:lpstr>Sheffield___Hallamshire_FA</vt:lpstr>
      <vt:lpstr>Shropshire_FA</vt:lpstr>
      <vt:lpstr>Somerset_FA</vt:lpstr>
      <vt:lpstr>Staffordshire_FA</vt:lpstr>
      <vt:lpstr>Suffolk_FA</vt:lpstr>
      <vt:lpstr>Surrey_FA</vt:lpstr>
      <vt:lpstr>Sussex_FA</vt:lpstr>
      <vt:lpstr>West_Riding_FA</vt:lpstr>
      <vt:lpstr>Westmorland_FA</vt:lpstr>
      <vt:lpstr>Wiltshire_FA</vt:lpstr>
      <vt:lpstr>Worcestershire_FA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Dolan</dc:creator>
  <cp:lastModifiedBy>Katie Phillipson</cp:lastModifiedBy>
  <cp:lastPrinted>2020-04-07T14:56:18Z</cp:lastPrinted>
  <dcterms:created xsi:type="dcterms:W3CDTF">2020-03-18T15:02:09Z</dcterms:created>
  <dcterms:modified xsi:type="dcterms:W3CDTF">2020-04-17T12:46:41Z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0x0101006945F8A999B55740A5722D504DD423F2</vt:lpwstr>
  </property>
</Properties>
</file>